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65" windowWidth="15480" windowHeight="10380"/>
  </bookViews>
  <sheets>
    <sheet name="дод-6" sheetId="16" r:id="rId1"/>
  </sheets>
  <definedNames>
    <definedName name="_xlnm.Print_Area" localSheetId="0">'дод-6'!$A$1:$I$43</definedName>
  </definedNames>
  <calcPr calcId="162913" refMode="R1C1"/>
  <customWorkbookViews>
    <customWorkbookView name="Vips - Личное представление" guid="{EE190F65-884D-4E70-A7C9-EAC06A70EE8E}" mergeInterval="0" personalView="1" maximized="1" xWindow="-8" yWindow="-8" windowWidth="1456" windowHeight="876" activeSheetId="6"/>
    <customWorkbookView name="Пользователь Windows - Личное представление" guid="{04E53ECC-33CE-44F8-8FF0-EA42138A4257}" mergeInterval="0" personalView="1" maximized="1" windowWidth="1916" windowHeight="814" activeSheetId="2"/>
    <customWorkbookView name="04_bud1 - Личное представление" guid="{7C41E561-2F59-4729-AD5D-C05B4E2D2F21}" mergeInterval="0" personalView="1" maximized="1" xWindow="1" yWindow="1" windowWidth="1366" windowHeight="537" activeSheetId="2"/>
  </customWorkbookViews>
</workbook>
</file>

<file path=xl/calcChain.xml><?xml version="1.0" encoding="utf-8"?>
<calcChain xmlns="http://schemas.openxmlformats.org/spreadsheetml/2006/main">
  <c r="H27" i="16" l="1"/>
  <c r="H43" i="16"/>
  <c r="H17" i="16"/>
  <c r="I20" i="16"/>
  <c r="I18" i="16"/>
  <c r="E10" i="16"/>
  <c r="H15" i="16"/>
  <c r="I15" i="16"/>
  <c r="I16" i="16"/>
  <c r="I17" i="16"/>
  <c r="I19" i="16"/>
  <c r="I21" i="16"/>
  <c r="H22" i="16"/>
  <c r="I22" i="16"/>
  <c r="I23" i="16"/>
  <c r="I24" i="16"/>
  <c r="H25" i="16"/>
  <c r="I25" i="16"/>
  <c r="I26" i="16"/>
  <c r="I27" i="16"/>
  <c r="I28" i="16"/>
  <c r="I29" i="16"/>
  <c r="I30" i="16"/>
  <c r="I31" i="16"/>
  <c r="I32" i="16"/>
  <c r="I33" i="16"/>
  <c r="H34" i="16"/>
  <c r="I34" i="16"/>
  <c r="I35" i="16"/>
  <c r="I36" i="16"/>
  <c r="H37" i="16"/>
  <c r="I37" i="16"/>
  <c r="I38" i="16"/>
  <c r="I39" i="16"/>
  <c r="I40" i="16"/>
  <c r="H41" i="16"/>
  <c r="I41" i="16"/>
  <c r="I42" i="16"/>
  <c r="I43" i="16"/>
</calcChain>
</file>

<file path=xl/sharedStrings.xml><?xml version="1.0" encoding="utf-8"?>
<sst xmlns="http://schemas.openxmlformats.org/spreadsheetml/2006/main" count="122" uniqueCount="78">
  <si>
    <t>Всього</t>
  </si>
  <si>
    <t>грн.</t>
  </si>
  <si>
    <t>ВСЬОГО</t>
  </si>
  <si>
    <t>Назва  коду тимчасової класифікації видатків та кредитування місцевого бюджету</t>
  </si>
  <si>
    <t>КТКВ</t>
  </si>
  <si>
    <t xml:space="preserve"> </t>
  </si>
  <si>
    <t>Загальний обсяг фінансування будівництва (інших капітальних видатків)</t>
  </si>
  <si>
    <t>Назва об"єкту відповідно до проектно-кошторисної документації</t>
  </si>
  <si>
    <t>Назва головного розпорядника коштів</t>
  </si>
  <si>
    <t>КВК</t>
  </si>
  <si>
    <t xml:space="preserve">Внесені зміни </t>
  </si>
  <si>
    <t xml:space="preserve">Затверджено </t>
  </si>
  <si>
    <t>код бюджету 19549000000</t>
  </si>
  <si>
    <t>тис.грн.</t>
  </si>
  <si>
    <t xml:space="preserve"> 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</si>
  <si>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Розподіл коштів бюджету розвитку на здійснення заходів із будівництва,  реконструкції</t>
  </si>
  <si>
    <t>Інформація</t>
  </si>
  <si>
    <t>Затверджено</t>
  </si>
  <si>
    <t>0610000</t>
  </si>
  <si>
    <t>Управління освіти і науки</t>
  </si>
  <si>
    <t>1210000</t>
  </si>
  <si>
    <t>Управління  житлово-комунального господарства, благоустрою  та екології</t>
  </si>
  <si>
    <t>0110000</t>
  </si>
  <si>
    <t xml:space="preserve">Міська рада </t>
  </si>
  <si>
    <t>рішенням міської ради</t>
  </si>
  <si>
    <t>у 2023 році</t>
  </si>
  <si>
    <t>Організація благоустрою населених пунктів</t>
  </si>
  <si>
    <t>Будівництво об"єктів житлово-комунального господарства</t>
  </si>
  <si>
    <t>1910000</t>
  </si>
  <si>
    <t xml:space="preserve">Управління транспортних мереж та зв"язку </t>
  </si>
  <si>
    <t>Фінансове управління</t>
  </si>
  <si>
    <t>3710000</t>
  </si>
  <si>
    <t>Керівництво і управління  у відповідній сфері у містах(місто Київ) селищах, селах, територіальних громадах</t>
  </si>
  <si>
    <t>Придбання  обладнання довгострокового призначення</t>
  </si>
  <si>
    <t>3110000</t>
  </si>
  <si>
    <t>Управління обліку та контролюза використанням комунального майна</t>
  </si>
  <si>
    <t>Інші заходи, пов"язані з економічною діяльністю</t>
  </si>
  <si>
    <t>Капітальний ремонт покрівлі нежитлових будівель ( будівлі під літерами "А", "Б","В") за адресою :вул. Січових Стрільців , 7 у м.Тернополі</t>
  </si>
  <si>
    <t>Капітальний ремонт покрівлі нежитлових будівель ( будівлі під літерами   "Б","В") за адресою :вул. Січових Стрільців , 2 у м.Тернополі</t>
  </si>
  <si>
    <t>Капітальний ремонт дворової каналізаційної мережі по бульв. Тараса Шевченка,3 в м.Тернополі</t>
  </si>
  <si>
    <t>Внески до статутного капіталу суб"єктів господарювання</t>
  </si>
  <si>
    <t>КП "Тернопільелектротранс"  на будівництво АГЗП по вул.С.Будного, 42а</t>
  </si>
  <si>
    <t>КП "Тернопільелектротранс"  на капітальний ремонт частини території ( дорожнє покриття , проїздна частина,ділянка для паркування транспортних засобів)</t>
  </si>
  <si>
    <t>Реалізація інших заходів щодо соціально - економічного розвитку територій</t>
  </si>
  <si>
    <t xml:space="preserve">КП "Підприємство матеріально-технічного забезпечення на "Будівництво та підведення мереж до індустріального парку "Тернопіль"  </t>
  </si>
  <si>
    <t>0117370</t>
  </si>
  <si>
    <t>0910000</t>
  </si>
  <si>
    <t>Управління сім"ї,молодіжної політики та захисту дітей</t>
  </si>
  <si>
    <t>0916083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</si>
  <si>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</si>
  <si>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Виготовлення проектно-кошторисної документації на електропостачання та водопостачання по робочому проекту "Нове будівництво приміщення малого групового будинку у с. Чернихів Тернопільської МТГ"</t>
  </si>
  <si>
    <t>Відділ   охорони здоров'я  та медичного забезпечення</t>
  </si>
  <si>
    <t>0710000</t>
  </si>
  <si>
    <t>0712152</t>
  </si>
  <si>
    <t>Інші програми та заходи у сфері охорони здоров’я</t>
  </si>
  <si>
    <t xml:space="preserve">«Капітальний ремонт даху будівлі комунального некомерційного підприємства  «Тернопільська стоматологічна поліклініка» Тернопільської міської ради </t>
  </si>
  <si>
    <t>Експлуатація та технічне обслуговування житлового фонду</t>
  </si>
  <si>
    <t>Капітальний ремонт житлового фонду,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ситуацій, енергозбереження та енергоефективності</t>
  </si>
  <si>
    <t>1216030</t>
  </si>
  <si>
    <t>1217310</t>
  </si>
  <si>
    <t>Проведення капітальних робіт у лікувальних закладах згідно рішення виконавчого комітету</t>
  </si>
  <si>
    <t>Реконструкція інженерних мереж вулиці Михайла Грушевського в місті Тернополі</t>
  </si>
  <si>
    <t>Капітальний ремонт житлового фонду згідно  Порядку проведення ремонтів житлового фонду на умовах співфінансування на території Тернопільської міської територіальної громади</t>
  </si>
  <si>
    <t>Капітальний ремонт - під"єднання електроустановок на вул.Чумацька в м.Тернополі</t>
  </si>
  <si>
    <t>СКП "Ритуальна служба " для поповнення статутного капіталу ( будівництво Національного військового меморіального кладовища за адресою вул. Микулинецька в м.Тернополі)</t>
  </si>
  <si>
    <t xml:space="preserve">Надання загальної середньої освіти закладами  загальної середньої  освіти </t>
  </si>
  <si>
    <t xml:space="preserve">Надання дошкільної освіти </t>
  </si>
  <si>
    <t>0611010</t>
  </si>
  <si>
    <t>0611021</t>
  </si>
  <si>
    <t>0611022</t>
  </si>
  <si>
    <t>0611141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</si>
  <si>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</si>
  <si>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Забезпечення діяльності інших закладів у сфері освіти</t>
  </si>
  <si>
    <t>Централізованій бухгалтерії дошкільних навчальних закладів на капітальний ремонт будівлі</t>
  </si>
  <si>
    <t>Тернопільській спеціальній загальнооссвітній школі ТМР на капітальний ремонт приміщень</t>
  </si>
  <si>
    <t>Закладам дошкільної освіти на проведення капітальних видатків згідно рішення виконавчого комітету</t>
  </si>
  <si>
    <t>Закладам  загальної середньої освіти на проведення капітальних видатків згідно рішення виконавчого комітету</t>
  </si>
  <si>
    <t xml:space="preserve"> СКП "Ритуальна служба"на забезпечення статутної
діяльності  в обмін на
корпоративні права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</si>
</sst>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charset val="204"/>
    </font>
    <font>
      <sz val="10"/>
      <color indexed="8"/>
      <name val="Times New Roman Cyr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3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4" fillId="11" borderId="2" applyNumberFormat="0" applyAlignment="0" applyProtection="0"/>
    <xf numFmtId="0" fontId="9" fillId="11" borderId="1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top"/>
    </xf>
    <xf numFmtId="0" fontId="6" fillId="0" borderId="3" applyNumberFormat="0" applyFill="0" applyAlignment="0" applyProtection="0"/>
    <xf numFmtId="0" fontId="10" fillId="4" borderId="0" applyNumberFormat="0" applyBorder="0" applyAlignment="0" applyProtection="0"/>
    <xf numFmtId="0" fontId="2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8" fillId="3" borderId="4" applyNumberFormat="0" applyFont="0" applyAlignment="0" applyProtection="0"/>
    <xf numFmtId="0" fontId="12" fillId="0" borderId="0"/>
    <xf numFmtId="0" fontId="31" fillId="12" borderId="0" applyNumberFormat="0" applyBorder="0" applyAlignment="0" applyProtection="0"/>
    <xf numFmtId="0" fontId="31" fillId="18" borderId="0" applyNumberFormat="0" applyBorder="0" applyAlignment="0" applyProtection="0"/>
    <xf numFmtId="0" fontId="32" fillId="24" borderId="0" applyNumberFormat="0" applyBorder="0" applyAlignment="0" applyProtection="0"/>
    <xf numFmtId="0" fontId="31" fillId="13" borderId="0" applyNumberFormat="0" applyBorder="0" applyAlignment="0" applyProtection="0"/>
    <xf numFmtId="0" fontId="31" fillId="19" borderId="0" applyNumberFormat="0" applyBorder="0" applyAlignment="0" applyProtection="0"/>
    <xf numFmtId="0" fontId="32" fillId="25" borderId="0" applyNumberFormat="0" applyBorder="0" applyAlignment="0" applyProtection="0"/>
    <xf numFmtId="0" fontId="31" fillId="14" borderId="0" applyNumberFormat="0" applyBorder="0" applyAlignment="0" applyProtection="0"/>
    <xf numFmtId="0" fontId="31" fillId="20" borderId="0" applyNumberFormat="0" applyBorder="0" applyAlignment="0" applyProtection="0"/>
    <xf numFmtId="0" fontId="32" fillId="26" borderId="0" applyNumberFormat="0" applyBorder="0" applyAlignment="0" applyProtection="0"/>
    <xf numFmtId="0" fontId="31" fillId="15" borderId="0" applyNumberFormat="0" applyBorder="0" applyAlignment="0" applyProtection="0"/>
    <xf numFmtId="0" fontId="31" fillId="21" borderId="0" applyNumberFormat="0" applyBorder="0" applyAlignment="0" applyProtection="0"/>
    <xf numFmtId="0" fontId="32" fillId="27" borderId="0" applyNumberFormat="0" applyBorder="0" applyAlignment="0" applyProtection="0"/>
    <xf numFmtId="0" fontId="31" fillId="16" borderId="0" applyNumberFormat="0" applyBorder="0" applyAlignment="0" applyProtection="0"/>
    <xf numFmtId="0" fontId="31" fillId="22" borderId="0" applyNumberFormat="0" applyBorder="0" applyAlignment="0" applyProtection="0"/>
    <xf numFmtId="0" fontId="32" fillId="28" borderId="0" applyNumberFormat="0" applyBorder="0" applyAlignment="0" applyProtection="0"/>
    <xf numFmtId="0" fontId="31" fillId="17" borderId="0" applyNumberFormat="0" applyBorder="0" applyAlignment="0" applyProtection="0"/>
    <xf numFmtId="0" fontId="31" fillId="23" borderId="0" applyNumberFormat="0" applyBorder="0" applyAlignment="0" applyProtection="0"/>
    <xf numFmtId="0" fontId="32" fillId="29" borderId="0" applyNumberFormat="0" applyBorder="0" applyAlignment="0" applyProtection="0"/>
  </cellStyleXfs>
  <cellXfs count="85">
    <xf numFmtId="0" fontId="0" fillId="0" borderId="0" xfId="0"/>
    <xf numFmtId="0" fontId="2" fillId="0" borderId="5" xfId="39" applyFont="1" applyBorder="1" applyAlignment="1">
      <alignment horizontal="center" vertical="center"/>
    </xf>
    <xf numFmtId="0" fontId="2" fillId="0" borderId="5" xfId="41" applyFont="1" applyBorder="1" applyAlignment="1">
      <alignment horizontal="center" vertical="top"/>
    </xf>
    <xf numFmtId="0" fontId="2" fillId="0" borderId="11" xfId="42" applyFont="1" applyBorder="1" applyAlignment="1">
      <alignment horizontal="center" vertical="top" wrapText="1" shrinkToFit="1"/>
    </xf>
    <xf numFmtId="0" fontId="2" fillId="0" borderId="9" xfId="42" applyFont="1" applyBorder="1" applyAlignment="1">
      <alignment horizontal="center" vertical="top" wrapText="1" shrinkToFit="1"/>
    </xf>
    <xf numFmtId="0" fontId="2" fillId="0" borderId="10" xfId="42" applyFont="1" applyBorder="1" applyAlignment="1">
      <alignment horizontal="center" vertical="top" wrapText="1" shrinkToFit="1"/>
    </xf>
    <xf numFmtId="0" fontId="11" fillId="0" borderId="0" xfId="41" applyFont="1" applyAlignment="1">
      <alignment horizontal="center"/>
    </xf>
    <xf numFmtId="0" fontId="15" fillId="0" borderId="0" xfId="41" applyFont="1" applyAlignment="1">
      <alignment horizontal="center"/>
    </xf>
    <xf numFmtId="0" fontId="1" fillId="0" borderId="0" xfId="39" applyFont="1" applyAlignment="1">
      <alignment horizontal="center"/>
    </xf>
    <xf numFmtId="0" fontId="2" fillId="0" borderId="5" xfId="41" applyFont="1" applyBorder="1" applyAlignment="1">
      <alignment horizontal="center" vertical="top" wrapText="1" shrinkToFit="1"/>
    </xf>
    <xf numFmtId="0" fontId="1" fillId="0" borderId="5" xfId="39" applyFont="1" applyBorder="1" applyAlignment="1">
      <alignment horizontal="center" vertical="center" wrapText="1"/>
    </xf>
    <xf numFmtId="0" fontId="1" fillId="0" borderId="5" xfId="36" applyFont="1" applyBorder="1" applyAlignment="1">
      <alignment horizontal="center" vertical="center" wrapText="1"/>
    </xf>
    <xf numFmtId="0" fontId="13" fillId="0" borderId="0" xfId="39"/>
    <xf numFmtId="0" fontId="15" fillId="0" borderId="0" xfId="39" applyFont="1" applyBorder="1" applyAlignment="1"/>
    <xf numFmtId="0" fontId="15" fillId="0" borderId="0" xfId="39" applyFont="1"/>
    <xf numFmtId="0" fontId="20" fillId="0" borderId="0" xfId="39" applyFont="1"/>
    <xf numFmtId="0" fontId="16" fillId="0" borderId="0" xfId="39" applyFont="1" applyBorder="1" applyAlignment="1"/>
    <xf numFmtId="0" fontId="16" fillId="0" borderId="0" xfId="39" applyFont="1"/>
    <xf numFmtId="0" fontId="19" fillId="0" borderId="0" xfId="39" applyFont="1" applyBorder="1" applyAlignment="1">
      <alignment horizontal="center" vertical="center" wrapText="1"/>
    </xf>
    <xf numFmtId="165" fontId="13" fillId="0" borderId="0" xfId="39" applyNumberFormat="1"/>
    <xf numFmtId="0" fontId="13" fillId="0" borderId="0" xfId="39" applyFont="1"/>
    <xf numFmtId="0" fontId="13" fillId="0" borderId="0" xfId="41"/>
    <xf numFmtId="0" fontId="11" fillId="0" borderId="0" xfId="41" applyFont="1" applyAlignment="1">
      <alignment horizontal="center"/>
    </xf>
    <xf numFmtId="0" fontId="15" fillId="0" borderId="0" xfId="41" applyFont="1"/>
    <xf numFmtId="0" fontId="2" fillId="0" borderId="5" xfId="41" applyFont="1" applyBorder="1" applyAlignment="1">
      <alignment horizontal="center" vertical="top"/>
    </xf>
    <xf numFmtId="0" fontId="2" fillId="0" borderId="6" xfId="41" applyFont="1" applyBorder="1" applyAlignment="1">
      <alignment vertical="top" wrapText="1" shrinkToFit="1"/>
    </xf>
    <xf numFmtId="0" fontId="2" fillId="0" borderId="5" xfId="41" applyFont="1" applyBorder="1" applyAlignment="1">
      <alignment horizontal="center" vertical="top" wrapText="1" shrinkToFit="1"/>
    </xf>
    <xf numFmtId="0" fontId="2" fillId="0" borderId="6" xfId="41" applyFont="1" applyBorder="1" applyAlignment="1">
      <alignment horizontal="center" vertical="top" wrapText="1" shrinkToFit="1"/>
    </xf>
    <xf numFmtId="0" fontId="2" fillId="0" borderId="7" xfId="41" applyFont="1" applyBorder="1" applyAlignment="1">
      <alignment horizontal="center" vertical="center" wrapText="1" shrinkToFit="1"/>
    </xf>
    <xf numFmtId="0" fontId="11" fillId="0" borderId="0" xfId="41" applyFont="1" applyAlignment="1"/>
    <xf numFmtId="0" fontId="1" fillId="0" borderId="0" xfId="39" applyFont="1"/>
    <xf numFmtId="0" fontId="15" fillId="0" borderId="0" xfId="41" applyFont="1" applyAlignment="1">
      <alignment horizontal="right"/>
    </xf>
    <xf numFmtId="0" fontId="1" fillId="0" borderId="0" xfId="41" applyFont="1"/>
    <xf numFmtId="0" fontId="2" fillId="0" borderId="0" xfId="39" applyFont="1"/>
    <xf numFmtId="0" fontId="1" fillId="0" borderId="0" xfId="39" applyFont="1" applyBorder="1"/>
    <xf numFmtId="49" fontId="21" fillId="0" borderId="5" xfId="36" applyNumberFormat="1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1" fillId="0" borderId="5" xfId="36" applyFont="1" applyBorder="1" applyAlignment="1">
      <alignment horizontal="center" vertical="center" wrapText="1" shrinkToFit="1"/>
    </xf>
    <xf numFmtId="0" fontId="19" fillId="0" borderId="5" xfId="41" applyFont="1" applyBorder="1" applyAlignment="1">
      <alignment horizontal="center" vertical="top" wrapText="1" shrinkToFit="1"/>
    </xf>
    <xf numFmtId="4" fontId="19" fillId="0" borderId="5" xfId="41" applyNumberFormat="1" applyFont="1" applyBorder="1" applyAlignment="1">
      <alignment horizontal="center" vertical="center" wrapText="1" shrinkToFit="1"/>
    </xf>
    <xf numFmtId="4" fontId="19" fillId="0" borderId="8" xfId="39" applyNumberFormat="1" applyFont="1" applyBorder="1" applyAlignment="1">
      <alignment horizontal="center" vertical="center"/>
    </xf>
    <xf numFmtId="49" fontId="23" fillId="0" borderId="5" xfId="36" applyNumberFormat="1" applyFont="1" applyBorder="1" applyAlignment="1">
      <alignment horizontal="center" vertical="center" wrapText="1" shrinkToFit="1"/>
    </xf>
    <xf numFmtId="0" fontId="23" fillId="0" borderId="5" xfId="36" applyFont="1" applyFill="1" applyBorder="1" applyAlignment="1" applyProtection="1">
      <alignment horizontal="center" vertical="center" wrapText="1" shrinkToFit="1"/>
      <protection locked="0"/>
    </xf>
    <xf numFmtId="0" fontId="16" fillId="0" borderId="5" xfId="39" applyFont="1" applyBorder="1" applyAlignment="1">
      <alignment horizontal="center" vertical="center" wrapText="1"/>
    </xf>
    <xf numFmtId="4" fontId="16" fillId="0" borderId="5" xfId="41" applyNumberFormat="1" applyFont="1" applyBorder="1" applyAlignment="1">
      <alignment horizontal="center" vertical="center" wrapText="1" shrinkToFit="1"/>
    </xf>
    <xf numFmtId="164" fontId="19" fillId="0" borderId="5" xfId="41" applyNumberFormat="1" applyFont="1" applyBorder="1" applyAlignment="1">
      <alignment horizontal="center" vertical="center" wrapText="1" shrinkToFit="1"/>
    </xf>
    <xf numFmtId="164" fontId="19" fillId="0" borderId="8" xfId="39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37" fontId="16" fillId="0" borderId="5" xfId="39" applyNumberFormat="1" applyFont="1" applyBorder="1" applyAlignment="1">
      <alignment horizontal="center" vertical="center"/>
    </xf>
    <xf numFmtId="49" fontId="16" fillId="0" borderId="5" xfId="39" applyNumberFormat="1" applyFont="1" applyBorder="1" applyAlignment="1">
      <alignment horizontal="center" vertical="center" wrapText="1"/>
    </xf>
    <xf numFmtId="37" fontId="16" fillId="0" borderId="5" xfId="39" applyNumberFormat="1" applyFont="1" applyBorder="1" applyAlignment="1">
      <alignment horizontal="centerContinuous" vertical="center"/>
    </xf>
    <xf numFmtId="49" fontId="21" fillId="0" borderId="5" xfId="36" applyNumberFormat="1" applyFont="1" applyBorder="1" applyAlignment="1">
      <alignment horizontal="center" vertical="center"/>
    </xf>
    <xf numFmtId="0" fontId="21" fillId="0" borderId="5" xfId="36" applyFont="1" applyBorder="1" applyAlignment="1" applyProtection="1">
      <alignment horizontal="center" vertical="center" wrapText="1" shrinkToFit="1"/>
      <protection locked="0"/>
    </xf>
    <xf numFmtId="0" fontId="16" fillId="0" borderId="5" xfId="39" applyFont="1" applyFill="1" applyBorder="1" applyAlignment="1">
      <alignment horizontal="center" vertical="center" wrapText="1"/>
    </xf>
    <xf numFmtId="4" fontId="21" fillId="0" borderId="5" xfId="36" applyNumberFormat="1" applyFont="1" applyBorder="1" applyAlignment="1" applyProtection="1">
      <alignment horizontal="center" vertical="center" wrapText="1" shrinkToFit="1"/>
      <protection locked="0"/>
    </xf>
    <xf numFmtId="37" fontId="19" fillId="0" borderId="5" xfId="39" applyNumberFormat="1" applyFont="1" applyBorder="1" applyAlignment="1">
      <alignment horizontal="centerContinuous" vertical="center"/>
    </xf>
    <xf numFmtId="49" fontId="24" fillId="0" borderId="5" xfId="36" applyNumberFormat="1" applyFont="1" applyBorder="1" applyAlignment="1">
      <alignment horizontal="center" vertical="center"/>
    </xf>
    <xf numFmtId="49" fontId="21" fillId="0" borderId="5" xfId="36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1" fillId="0" borderId="5" xfId="36" applyFont="1" applyBorder="1" applyAlignment="1">
      <alignment horizontal="center" vertical="center" wrapText="1"/>
    </xf>
    <xf numFmtId="0" fontId="25" fillId="0" borderId="5" xfId="36" applyFont="1" applyBorder="1" applyAlignment="1" applyProtection="1">
      <alignment horizontal="center" vertical="center" wrapText="1" shrinkToFit="1"/>
      <protection locked="0"/>
    </xf>
    <xf numFmtId="49" fontId="24" fillId="0" borderId="5" xfId="36" applyNumberFormat="1" applyFont="1" applyBorder="1" applyAlignment="1">
      <alignment horizontal="center" vertical="center" wrapText="1"/>
    </xf>
    <xf numFmtId="0" fontId="24" fillId="0" borderId="5" xfId="36" applyFont="1" applyBorder="1" applyAlignment="1" applyProtection="1">
      <alignment horizontal="center" vertical="center" wrapText="1" shrinkToFit="1"/>
      <protection locked="0"/>
    </xf>
    <xf numFmtId="4" fontId="16" fillId="0" borderId="5" xfId="36" applyNumberFormat="1" applyFont="1" applyBorder="1" applyAlignment="1">
      <alignment horizontal="center" vertical="center" wrapText="1"/>
    </xf>
    <xf numFmtId="4" fontId="19" fillId="0" borderId="5" xfId="36" applyNumberFormat="1" applyFont="1" applyBorder="1" applyAlignment="1">
      <alignment horizontal="center" vertical="center" wrapText="1"/>
    </xf>
    <xf numFmtId="49" fontId="21" fillId="0" borderId="5" xfId="36" applyNumberFormat="1" applyFont="1" applyBorder="1" applyAlignment="1">
      <alignment horizontal="center" wrapText="1" shrinkToFit="1"/>
    </xf>
    <xf numFmtId="0" fontId="23" fillId="0" borderId="5" xfId="36" applyFont="1" applyBorder="1" applyAlignment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  <protection locked="0"/>
    </xf>
    <xf numFmtId="4" fontId="24" fillId="0" borderId="5" xfId="36" applyNumberFormat="1" applyFont="1" applyBorder="1" applyAlignment="1" applyProtection="1">
      <alignment horizontal="center" vertical="center" wrapText="1" shrinkToFit="1"/>
      <protection locked="0"/>
    </xf>
    <xf numFmtId="0" fontId="16" fillId="0" borderId="5" xfId="36" applyFont="1" applyBorder="1" applyAlignment="1">
      <alignment horizontal="center" vertical="center" wrapText="1"/>
    </xf>
    <xf numFmtId="0" fontId="19" fillId="0" borderId="5" xfId="33" applyFont="1" applyBorder="1" applyAlignment="1" applyProtection="1">
      <alignment horizontal="center" vertical="center" wrapText="1" shrinkToFit="1"/>
      <protection locked="0"/>
    </xf>
    <xf numFmtId="4" fontId="19" fillId="0" borderId="5" xfId="40" applyNumberFormat="1" applyFont="1" applyBorder="1" applyAlignment="1">
      <alignment horizontal="center" vertical="center" wrapText="1"/>
    </xf>
    <xf numFmtId="0" fontId="16" fillId="0" borderId="5" xfId="33" applyFont="1" applyBorder="1" applyAlignment="1" applyProtection="1">
      <alignment horizontal="center" vertical="center" wrapText="1" shrinkToFit="1"/>
      <protection locked="0"/>
    </xf>
    <xf numFmtId="0" fontId="16" fillId="0" borderId="5" xfId="40" applyFont="1" applyBorder="1" applyAlignment="1">
      <alignment horizontal="center" vertical="center" wrapText="1"/>
    </xf>
    <xf numFmtId="37" fontId="19" fillId="0" borderId="5" xfId="39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" fillId="0" borderId="5" xfId="39" applyFont="1" applyBorder="1" applyAlignment="1">
      <alignment horizontal="center" vertical="center"/>
    </xf>
    <xf numFmtId="0" fontId="24" fillId="0" borderId="5" xfId="36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 shrinkToFit="1"/>
      <protection locked="0"/>
    </xf>
    <xf numFmtId="49" fontId="24" fillId="0" borderId="5" xfId="36" applyNumberFormat="1" applyFont="1" applyBorder="1" applyAlignment="1">
      <alignment horizontal="center" vertical="center" wrapText="1" shrinkToFit="1"/>
    </xf>
    <xf numFmtId="164" fontId="16" fillId="0" borderId="5" xfId="41" applyNumberFormat="1" applyFont="1" applyBorder="1" applyAlignment="1">
      <alignment horizontal="center" vertical="center" wrapText="1" shrinkToFit="1"/>
    </xf>
  </cellXfs>
  <cellStyles count="65">
    <cellStyle name="20% - Акцент1" xfId="47" hidden="1"/>
    <cellStyle name="20% - Акцент2" xfId="50" hidden="1"/>
    <cellStyle name="20% - Акцент3" xfId="53" hidden="1"/>
    <cellStyle name="20% - Акцент4" xfId="56" hidden="1"/>
    <cellStyle name="20% - Акцент5" xfId="59" hidden="1"/>
    <cellStyle name="20% - Акцент6" xfId="62" hidden="1"/>
    <cellStyle name="40% - Акцент1" xfId="48" hidden="1"/>
    <cellStyle name="40% - Акцент2" xfId="51" hidden="1"/>
    <cellStyle name="40% - Акцент3" xfId="54" hidden="1"/>
    <cellStyle name="40% - Акцент4" xfId="57" hidden="1"/>
    <cellStyle name="40% - Акцент5" xfId="60" hidden="1"/>
    <cellStyle name="40% - Акцент6" xfId="63" hidden="1"/>
    <cellStyle name="60% - Акцент1" xfId="49" hidden="1"/>
    <cellStyle name="60% - Акцент2" xfId="52" hidden="1"/>
    <cellStyle name="60% - Акцент3" xfId="55" hidden="1"/>
    <cellStyle name="60% - Акцент4" xfId="58" hidden="1"/>
    <cellStyle name="60% - Акцент5" xfId="61" hidden="1"/>
    <cellStyle name="60% - Акцент6" xfId="64" hidden="1"/>
    <cellStyle name="Normal_meresha_07" xfId="1"/>
    <cellStyle name="Акцент1" xfId="2"/>
    <cellStyle name="Акцент2" xfId="3"/>
    <cellStyle name="Акцент3" xfId="4"/>
    <cellStyle name="Акцент4" xfId="5"/>
    <cellStyle name="Акцент5" xfId="6"/>
    <cellStyle name="Акцент6" xfId="7"/>
    <cellStyle name="Вывод" xfId="8"/>
    <cellStyle name="Вычисление" xfId="9"/>
    <cellStyle name="Звичайний 10" xfId="10"/>
    <cellStyle name="Звичайний 11" xfId="11"/>
    <cellStyle name="Звичайний 12" xfId="12"/>
    <cellStyle name="Звичайний 13" xfId="13"/>
    <cellStyle name="Звичайний 14" xfId="14"/>
    <cellStyle name="Звичайний 15" xfId="15"/>
    <cellStyle name="Звичайний 16" xfId="16"/>
    <cellStyle name="Звичайний 17" xfId="17"/>
    <cellStyle name="Звичайний 18" xfId="18"/>
    <cellStyle name="Звичайний 19" xfId="19"/>
    <cellStyle name="Звичайний 2" xfId="20"/>
    <cellStyle name="Звичайний 20" xfId="21"/>
    <cellStyle name="Звичайний 3" xfId="22"/>
    <cellStyle name="Звичайний 4" xfId="23"/>
    <cellStyle name="Звичайний 5" xfId="24"/>
    <cellStyle name="Звичайний 6" xfId="25"/>
    <cellStyle name="Звичайний 7" xfId="26"/>
    <cellStyle name="Звичайний 8" xfId="27"/>
    <cellStyle name="Звичайний 9" xfId="28"/>
    <cellStyle name="Звичайний_Додаток _ 3 зм_ни 4575" xfId="29"/>
    <cellStyle name="Итог" xfId="30"/>
    <cellStyle name="Нейтральный" xfId="31"/>
    <cellStyle name="Обычный" xfId="0" builtinId="0"/>
    <cellStyle name="Обычный 19" xfId="32"/>
    <cellStyle name="Обычный 2" xfId="33"/>
    <cellStyle name="Обычный 2 2" xfId="34"/>
    <cellStyle name="Обычный 25" xfId="35"/>
    <cellStyle name="Обычный 3" xfId="36"/>
    <cellStyle name="Обычный 4" xfId="37"/>
    <cellStyle name="Обычный 5" xfId="38"/>
    <cellStyle name="Обычный_Додаток №5 2007рік" xfId="39"/>
    <cellStyle name="Обычный_Додаток №5 2007рік 10" xfId="40"/>
    <cellStyle name="Обычный_Перелiк(змiни)" xfId="41"/>
    <cellStyle name="Обычный_Перелiк(змiни) 2" xfId="42"/>
    <cellStyle name="Плохой" xfId="43"/>
    <cellStyle name="Пояснение" xfId="44"/>
    <cellStyle name="Примечание" xfId="45"/>
    <cellStyle name="Стиль 1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showWhiteSpace="0" view="pageBreakPreview" zoomScale="86" zoomScaleNormal="100" zoomScaleSheetLayoutView="86" workbookViewId="0">
      <selection activeCell="I7" sqref="I7"/>
    </sheetView>
  </sheetViews>
  <sheetFormatPr defaultRowHeight="12.75" x14ac:dyDescent="0.2"/>
  <cols>
    <col min="1" max="1" width="12" style="30" customWidth="1"/>
    <col min="2" max="2" width="26.1640625" style="30" customWidth="1"/>
    <col min="3" max="3" width="28" style="30" customWidth="1"/>
    <col min="4" max="4" width="18.5" style="30" customWidth="1"/>
    <col min="5" max="5" width="14.1640625" style="30" customWidth="1"/>
    <col min="6" max="6" width="26" style="30" customWidth="1"/>
    <col min="7" max="7" width="31.1640625" style="30" customWidth="1"/>
    <col min="8" max="8" width="18.6640625" style="30" customWidth="1"/>
    <col min="9" max="9" width="19.83203125" style="30" customWidth="1"/>
    <col min="10" max="10" width="13.33203125" style="12" bestFit="1" customWidth="1"/>
    <col min="11" max="11" width="9.33203125" style="12"/>
    <col min="12" max="12" width="9.6640625" style="12" customWidth="1"/>
    <col min="13" max="16384" width="9.33203125" style="12"/>
  </cols>
  <sheetData>
    <row r="1" spans="1:15" x14ac:dyDescent="0.2">
      <c r="H1" s="8" t="s">
        <v>17</v>
      </c>
      <c r="I1" s="8"/>
    </row>
    <row r="2" spans="1:15" s="21" customFormat="1" ht="15.75" x14ac:dyDescent="0.25">
      <c r="A2" s="23"/>
      <c r="B2" s="23"/>
      <c r="C2" s="23"/>
      <c r="D2" s="7" t="s">
        <v>16</v>
      </c>
      <c r="E2" s="7"/>
      <c r="F2" s="7"/>
      <c r="G2" s="23"/>
      <c r="H2" s="7" t="s">
        <v>24</v>
      </c>
      <c r="I2" s="7"/>
    </row>
    <row r="3" spans="1:15" s="21" customFormat="1" ht="15.75" hidden="1" x14ac:dyDescent="0.25">
      <c r="A3" s="23"/>
      <c r="B3" s="23"/>
      <c r="C3" s="23"/>
      <c r="D3" s="23"/>
      <c r="E3" s="23"/>
      <c r="F3" s="23"/>
      <c r="G3" s="23"/>
      <c r="H3" s="31"/>
      <c r="I3" s="32"/>
    </row>
    <row r="4" spans="1:15" s="21" customFormat="1" ht="15.75" x14ac:dyDescent="0.25">
      <c r="A4" s="23"/>
      <c r="B4" s="23"/>
      <c r="C4" s="23"/>
      <c r="D4" s="23"/>
      <c r="E4" s="23"/>
      <c r="F4" s="23"/>
      <c r="G4" s="23"/>
      <c r="H4" s="31"/>
      <c r="I4" s="32"/>
    </row>
    <row r="5" spans="1:15" s="21" customFormat="1" ht="15.75" x14ac:dyDescent="0.25">
      <c r="A5" s="6" t="s">
        <v>15</v>
      </c>
      <c r="B5" s="6"/>
      <c r="C5" s="6"/>
      <c r="D5" s="6"/>
      <c r="E5" s="6"/>
      <c r="F5" s="6"/>
      <c r="G5" s="6"/>
      <c r="H5" s="6"/>
      <c r="I5" s="32"/>
    </row>
    <row r="6" spans="1:15" s="21" customFormat="1" ht="15.75" hidden="1" x14ac:dyDescent="0.25">
      <c r="A6" s="22"/>
      <c r="B6" s="22"/>
      <c r="C6" s="22"/>
      <c r="D6" s="22"/>
      <c r="E6" s="22"/>
      <c r="F6" s="22"/>
      <c r="G6" s="22"/>
      <c r="H6" s="22"/>
      <c r="I6" s="32"/>
    </row>
    <row r="7" spans="1:15" s="21" customFormat="1" ht="15.75" x14ac:dyDescent="0.25">
      <c r="A7" s="29" t="s">
        <v>14</v>
      </c>
      <c r="B7" s="29"/>
      <c r="C7" s="29"/>
      <c r="D7" s="29"/>
      <c r="E7" s="29"/>
      <c r="F7" s="29"/>
      <c r="G7" s="29"/>
      <c r="H7" s="29"/>
      <c r="I7" s="32"/>
    </row>
    <row r="8" spans="1:15" s="21" customFormat="1" ht="15.75" x14ac:dyDescent="0.25">
      <c r="A8" s="6" t="s">
        <v>25</v>
      </c>
      <c r="B8" s="6"/>
      <c r="C8" s="6"/>
      <c r="D8" s="6"/>
      <c r="E8" s="6"/>
      <c r="F8" s="6"/>
      <c r="G8" s="6"/>
      <c r="H8" s="6"/>
      <c r="I8" s="32"/>
    </row>
    <row r="9" spans="1:15" s="21" customFormat="1" ht="15.75" hidden="1" x14ac:dyDescent="0.25">
      <c r="A9" s="22"/>
      <c r="B9" s="22"/>
      <c r="C9" s="22"/>
      <c r="D9" s="22"/>
      <c r="E9" s="22"/>
      <c r="F9" s="22"/>
      <c r="G9" s="22"/>
      <c r="H9" s="22"/>
      <c r="I9" s="32"/>
    </row>
    <row r="10" spans="1:15" ht="18.75" hidden="1" customHeight="1" x14ac:dyDescent="0.2">
      <c r="E10" s="30">
        <f>SUM(E12)</f>
        <v>0</v>
      </c>
      <c r="H10" s="33" t="s">
        <v>13</v>
      </c>
    </row>
    <row r="11" spans="1:15" ht="18.75" customHeight="1" x14ac:dyDescent="0.2">
      <c r="B11" s="30" t="s">
        <v>12</v>
      </c>
      <c r="H11" s="33"/>
      <c r="I11" s="30" t="s">
        <v>1</v>
      </c>
    </row>
    <row r="12" spans="1:15" ht="16.5" customHeight="1" x14ac:dyDescent="0.2">
      <c r="A12" s="5" t="s">
        <v>11</v>
      </c>
      <c r="B12" s="4"/>
      <c r="C12" s="4"/>
      <c r="D12" s="3"/>
      <c r="E12" s="2" t="s">
        <v>10</v>
      </c>
      <c r="F12" s="2"/>
      <c r="G12" s="2"/>
      <c r="H12" s="2"/>
      <c r="I12" s="1" t="s">
        <v>0</v>
      </c>
    </row>
    <row r="13" spans="1:15" ht="65.25" customHeight="1" x14ac:dyDescent="0.2">
      <c r="A13" s="24" t="s">
        <v>9</v>
      </c>
      <c r="B13" s="25" t="s">
        <v>8</v>
      </c>
      <c r="C13" s="9" t="s">
        <v>7</v>
      </c>
      <c r="D13" s="9" t="s">
        <v>6</v>
      </c>
      <c r="E13" s="24" t="s">
        <v>9</v>
      </c>
      <c r="F13" s="27" t="s">
        <v>8</v>
      </c>
      <c r="G13" s="9" t="s">
        <v>7</v>
      </c>
      <c r="H13" s="9" t="s">
        <v>6</v>
      </c>
      <c r="I13" s="1"/>
      <c r="O13" s="20" t="s">
        <v>5</v>
      </c>
    </row>
    <row r="14" spans="1:15" ht="66.75" customHeight="1" thickBot="1" x14ac:dyDescent="0.25">
      <c r="A14" s="26" t="s">
        <v>4</v>
      </c>
      <c r="B14" s="28" t="s">
        <v>3</v>
      </c>
      <c r="C14" s="9"/>
      <c r="D14" s="9"/>
      <c r="E14" s="26" t="s">
        <v>4</v>
      </c>
      <c r="F14" s="28" t="s">
        <v>3</v>
      </c>
      <c r="G14" s="9"/>
      <c r="H14" s="9"/>
      <c r="I14" s="1"/>
      <c r="K14" s="19"/>
    </row>
    <row r="15" spans="1:15" ht="52.5" customHeight="1" thickTop="1" x14ac:dyDescent="0.2">
      <c r="A15" s="35" t="s">
        <v>22</v>
      </c>
      <c r="B15" s="38" t="s">
        <v>23</v>
      </c>
      <c r="C15" s="39"/>
      <c r="D15" s="40">
        <v>81263000</v>
      </c>
      <c r="E15" s="35" t="s">
        <v>22</v>
      </c>
      <c r="F15" s="38" t="s">
        <v>23</v>
      </c>
      <c r="G15" s="39"/>
      <c r="H15" s="40">
        <f>SUM(H16:H16)</f>
        <v>27000000</v>
      </c>
      <c r="I15" s="41">
        <f>H15+D15</f>
        <v>108263000</v>
      </c>
      <c r="K15" s="19"/>
    </row>
    <row r="16" spans="1:15" ht="127.5" customHeight="1" x14ac:dyDescent="0.2">
      <c r="A16" s="42" t="s">
        <v>45</v>
      </c>
      <c r="B16" s="43" t="s">
        <v>43</v>
      </c>
      <c r="C16" s="44" t="s">
        <v>44</v>
      </c>
      <c r="D16" s="45">
        <v>12000000</v>
      </c>
      <c r="E16" s="42" t="s">
        <v>45</v>
      </c>
      <c r="F16" s="43" t="s">
        <v>43</v>
      </c>
      <c r="G16" s="44" t="s">
        <v>44</v>
      </c>
      <c r="H16" s="45">
        <v>27000000</v>
      </c>
      <c r="I16" s="41">
        <f>H16+D16</f>
        <v>39000000</v>
      </c>
      <c r="K16" s="19"/>
    </row>
    <row r="17" spans="1:11" ht="68.25" customHeight="1" x14ac:dyDescent="0.2">
      <c r="A17" s="35" t="s">
        <v>18</v>
      </c>
      <c r="B17" s="38" t="s">
        <v>19</v>
      </c>
      <c r="C17" s="46"/>
      <c r="D17" s="46">
        <v>50250972</v>
      </c>
      <c r="E17" s="35" t="s">
        <v>18</v>
      </c>
      <c r="F17" s="38" t="s">
        <v>19</v>
      </c>
      <c r="G17" s="46"/>
      <c r="H17" s="46">
        <f>SUM(H18:H21)</f>
        <v>10000000</v>
      </c>
      <c r="I17" s="47">
        <f>H17+D17</f>
        <v>60250972</v>
      </c>
      <c r="K17" s="19"/>
    </row>
    <row r="18" spans="1:11" ht="81" customHeight="1" x14ac:dyDescent="0.2">
      <c r="A18" s="35"/>
      <c r="B18" s="38"/>
      <c r="C18" s="46"/>
      <c r="D18" s="46"/>
      <c r="E18" s="83" t="s">
        <v>67</v>
      </c>
      <c r="F18" s="70" t="s">
        <v>66</v>
      </c>
      <c r="G18" s="84" t="s">
        <v>75</v>
      </c>
      <c r="H18" s="84">
        <v>1887000</v>
      </c>
      <c r="I18" s="47">
        <f>H18+D18</f>
        <v>1887000</v>
      </c>
      <c r="K18" s="19"/>
    </row>
    <row r="19" spans="1:11" ht="112.5" customHeight="1" x14ac:dyDescent="0.2">
      <c r="A19" s="44"/>
      <c r="B19" s="44"/>
      <c r="C19" s="48"/>
      <c r="D19" s="49"/>
      <c r="E19" s="50" t="s">
        <v>68</v>
      </c>
      <c r="F19" s="82" t="s">
        <v>65</v>
      </c>
      <c r="G19" s="84" t="s">
        <v>76</v>
      </c>
      <c r="H19" s="51">
        <v>7322900</v>
      </c>
      <c r="I19" s="41">
        <f t="shared" ref="I19:I43" si="0">H19+D19</f>
        <v>7322900</v>
      </c>
      <c r="K19" s="19"/>
    </row>
    <row r="20" spans="1:11" ht="172.5" customHeight="1" x14ac:dyDescent="0.2">
      <c r="A20" s="44"/>
      <c r="B20" s="44"/>
      <c r="C20" s="48"/>
      <c r="D20" s="49"/>
      <c r="E20" s="50" t="s">
        <v>69</v>
      </c>
      <c r="F20" s="82" t="s">
        <v>71</v>
      </c>
      <c r="G20" s="48" t="s">
        <v>74</v>
      </c>
      <c r="H20" s="51">
        <v>500000</v>
      </c>
      <c r="I20" s="41">
        <f t="shared" si="0"/>
        <v>500000</v>
      </c>
      <c r="K20" s="19"/>
    </row>
    <row r="21" spans="1:11" ht="100.5" customHeight="1" x14ac:dyDescent="0.2">
      <c r="A21" s="44"/>
      <c r="B21" s="44"/>
      <c r="C21" s="48"/>
      <c r="D21" s="49"/>
      <c r="E21" s="50" t="s">
        <v>70</v>
      </c>
      <c r="F21" s="44" t="s">
        <v>72</v>
      </c>
      <c r="G21" s="48" t="s">
        <v>73</v>
      </c>
      <c r="H21" s="51">
        <v>290100</v>
      </c>
      <c r="I21" s="41">
        <f t="shared" si="0"/>
        <v>290100</v>
      </c>
      <c r="K21" s="19"/>
    </row>
    <row r="22" spans="1:11" ht="83.25" customHeight="1" x14ac:dyDescent="0.2">
      <c r="A22" s="58" t="s">
        <v>52</v>
      </c>
      <c r="B22" s="53" t="s">
        <v>51</v>
      </c>
      <c r="C22" s="48"/>
      <c r="D22" s="75">
        <v>18061500</v>
      </c>
      <c r="E22" s="58" t="s">
        <v>52</v>
      </c>
      <c r="F22" s="53" t="s">
        <v>51</v>
      </c>
      <c r="G22" s="48"/>
      <c r="H22" s="56">
        <f>SUM(H23:H24)</f>
        <v>3721400</v>
      </c>
      <c r="I22" s="41">
        <f t="shared" si="0"/>
        <v>21782900</v>
      </c>
      <c r="K22" s="19"/>
    </row>
    <row r="23" spans="1:11" ht="99.75" customHeight="1" x14ac:dyDescent="0.2">
      <c r="A23" s="58"/>
      <c r="B23" s="53"/>
      <c r="C23" s="48"/>
      <c r="D23" s="49"/>
      <c r="E23" s="76" t="s">
        <v>53</v>
      </c>
      <c r="F23" s="36" t="s">
        <v>54</v>
      </c>
      <c r="G23" s="78" t="s">
        <v>55</v>
      </c>
      <c r="H23" s="51">
        <v>500000</v>
      </c>
      <c r="I23" s="41">
        <f t="shared" si="0"/>
        <v>500000</v>
      </c>
      <c r="K23" s="19"/>
    </row>
    <row r="24" spans="1:11" ht="123" customHeight="1" x14ac:dyDescent="0.2">
      <c r="A24" s="44"/>
      <c r="B24" s="44"/>
      <c r="C24" s="48"/>
      <c r="D24" s="49"/>
      <c r="E24" s="77" t="s">
        <v>53</v>
      </c>
      <c r="F24" s="48" t="s">
        <v>54</v>
      </c>
      <c r="G24" s="48" t="s">
        <v>60</v>
      </c>
      <c r="H24" s="51">
        <v>3221400</v>
      </c>
      <c r="I24" s="41">
        <f t="shared" si="0"/>
        <v>3221400</v>
      </c>
      <c r="K24" s="19"/>
    </row>
    <row r="25" spans="1:11" ht="102" customHeight="1" x14ac:dyDescent="0.2">
      <c r="A25" s="52" t="s">
        <v>46</v>
      </c>
      <c r="B25" s="53" t="s">
        <v>47</v>
      </c>
      <c r="C25" s="54"/>
      <c r="D25" s="55">
        <v>29000</v>
      </c>
      <c r="E25" s="52" t="s">
        <v>46</v>
      </c>
      <c r="F25" s="53" t="s">
        <v>47</v>
      </c>
      <c r="G25" s="54"/>
      <c r="H25" s="56">
        <f>SUM(H26)</f>
        <v>45000</v>
      </c>
      <c r="I25" s="41">
        <f t="shared" si="0"/>
        <v>74000</v>
      </c>
      <c r="K25" s="19"/>
    </row>
    <row r="26" spans="1:11" ht="238.5" customHeight="1" x14ac:dyDescent="0.2">
      <c r="A26" s="52"/>
      <c r="B26" s="53"/>
      <c r="C26" s="54"/>
      <c r="D26" s="55"/>
      <c r="E26" s="57" t="s">
        <v>48</v>
      </c>
      <c r="F26" s="63" t="s">
        <v>49</v>
      </c>
      <c r="G26" s="63" t="s">
        <v>50</v>
      </c>
      <c r="H26" s="49">
        <v>45000</v>
      </c>
      <c r="I26" s="41">
        <f t="shared" si="0"/>
        <v>45000</v>
      </c>
      <c r="K26" s="19"/>
    </row>
    <row r="27" spans="1:11" ht="97.5" customHeight="1" x14ac:dyDescent="0.2">
      <c r="A27" s="58" t="s">
        <v>20</v>
      </c>
      <c r="B27" s="53" t="s">
        <v>21</v>
      </c>
      <c r="C27" s="54"/>
      <c r="D27" s="55">
        <v>410236740</v>
      </c>
      <c r="E27" s="58" t="s">
        <v>20</v>
      </c>
      <c r="F27" s="53" t="s">
        <v>21</v>
      </c>
      <c r="G27" s="59"/>
      <c r="H27" s="56">
        <f>SUM(H28:H33)</f>
        <v>40500000</v>
      </c>
      <c r="I27" s="41">
        <f t="shared" si="0"/>
        <v>450736740</v>
      </c>
      <c r="K27" s="19"/>
    </row>
    <row r="28" spans="1:11" ht="165.75" customHeight="1" x14ac:dyDescent="0.2">
      <c r="A28" s="79">
        <v>1216011</v>
      </c>
      <c r="B28" s="11" t="s">
        <v>56</v>
      </c>
      <c r="C28" s="10" t="s">
        <v>57</v>
      </c>
      <c r="D28" s="69">
        <v>20800000</v>
      </c>
      <c r="E28" s="79">
        <v>1216011</v>
      </c>
      <c r="F28" s="11" t="s">
        <v>56</v>
      </c>
      <c r="G28" s="10" t="s">
        <v>57</v>
      </c>
      <c r="H28" s="64">
        <v>3000000</v>
      </c>
      <c r="I28" s="41">
        <f t="shared" si="0"/>
        <v>23800000</v>
      </c>
      <c r="K28" s="19"/>
    </row>
    <row r="29" spans="1:11" ht="132" customHeight="1" x14ac:dyDescent="0.2">
      <c r="A29" s="79">
        <v>1216011</v>
      </c>
      <c r="B29" s="11" t="s">
        <v>56</v>
      </c>
      <c r="C29" s="81" t="s">
        <v>62</v>
      </c>
      <c r="D29" s="69">
        <v>5500000</v>
      </c>
      <c r="E29" s="79">
        <v>1216011</v>
      </c>
      <c r="F29" s="11" t="s">
        <v>56</v>
      </c>
      <c r="G29" s="81" t="s">
        <v>62</v>
      </c>
      <c r="H29" s="64">
        <v>3000000</v>
      </c>
      <c r="I29" s="41">
        <f t="shared" si="0"/>
        <v>8500000</v>
      </c>
      <c r="K29" s="19"/>
    </row>
    <row r="30" spans="1:11" ht="132" customHeight="1" x14ac:dyDescent="0.2">
      <c r="A30" s="60"/>
      <c r="B30" s="61"/>
      <c r="C30" s="61"/>
      <c r="D30" s="55"/>
      <c r="E30" s="62" t="s">
        <v>58</v>
      </c>
      <c r="F30" s="11" t="s">
        <v>26</v>
      </c>
      <c r="G30" s="63" t="s">
        <v>63</v>
      </c>
      <c r="H30" s="64">
        <v>500000</v>
      </c>
      <c r="I30" s="41">
        <f t="shared" si="0"/>
        <v>500000</v>
      </c>
      <c r="K30" s="19"/>
    </row>
    <row r="31" spans="1:11" ht="132" customHeight="1" x14ac:dyDescent="0.2">
      <c r="A31" s="62" t="s">
        <v>59</v>
      </c>
      <c r="B31" s="11" t="s">
        <v>27</v>
      </c>
      <c r="C31" s="63" t="s">
        <v>61</v>
      </c>
      <c r="D31" s="69">
        <v>4800000</v>
      </c>
      <c r="E31" s="62" t="s">
        <v>59</v>
      </c>
      <c r="F31" s="11" t="s">
        <v>27</v>
      </c>
      <c r="G31" s="63" t="s">
        <v>61</v>
      </c>
      <c r="H31" s="64">
        <v>34000000</v>
      </c>
      <c r="I31" s="41">
        <f t="shared" si="0"/>
        <v>38800000</v>
      </c>
      <c r="K31" s="19"/>
    </row>
    <row r="32" spans="1:11" ht="187.5" customHeight="1" x14ac:dyDescent="0.2">
      <c r="A32" s="80">
        <v>1217670</v>
      </c>
      <c r="B32" s="37" t="s">
        <v>40</v>
      </c>
      <c r="C32" s="63" t="s">
        <v>64</v>
      </c>
      <c r="D32" s="69">
        <v>14100000</v>
      </c>
      <c r="E32" s="80">
        <v>1217670</v>
      </c>
      <c r="F32" s="37" t="s">
        <v>40</v>
      </c>
      <c r="G32" s="63" t="s">
        <v>64</v>
      </c>
      <c r="H32" s="64">
        <v>-14100000</v>
      </c>
      <c r="I32" s="41">
        <f t="shared" si="0"/>
        <v>0</v>
      </c>
      <c r="K32" s="19"/>
    </row>
    <row r="33" spans="1:11" ht="107.25" customHeight="1" x14ac:dyDescent="0.2">
      <c r="A33" s="58"/>
      <c r="B33" s="53"/>
      <c r="C33" s="58"/>
      <c r="D33" s="55"/>
      <c r="E33" s="80">
        <v>1217670</v>
      </c>
      <c r="F33" s="37" t="s">
        <v>40</v>
      </c>
      <c r="G33" s="48" t="s">
        <v>77</v>
      </c>
      <c r="H33" s="64">
        <v>14100000</v>
      </c>
      <c r="I33" s="41">
        <f t="shared" si="0"/>
        <v>14100000</v>
      </c>
      <c r="K33" s="19"/>
    </row>
    <row r="34" spans="1:11" ht="98.25" customHeight="1" x14ac:dyDescent="0.2">
      <c r="A34" s="35" t="s">
        <v>28</v>
      </c>
      <c r="B34" s="61" t="s">
        <v>29</v>
      </c>
      <c r="C34" s="66"/>
      <c r="D34" s="55">
        <v>28265000</v>
      </c>
      <c r="E34" s="35" t="s">
        <v>28</v>
      </c>
      <c r="F34" s="61" t="s">
        <v>29</v>
      </c>
      <c r="G34" s="44"/>
      <c r="H34" s="65">
        <f>SUM(H35:H36)</f>
        <v>2220000</v>
      </c>
      <c r="I34" s="41">
        <f t="shared" si="0"/>
        <v>30485000</v>
      </c>
      <c r="K34" s="19"/>
    </row>
    <row r="35" spans="1:11" ht="147.75" customHeight="1" x14ac:dyDescent="0.2">
      <c r="A35" s="67"/>
      <c r="B35" s="68"/>
      <c r="C35" s="66"/>
      <c r="D35" s="69"/>
      <c r="E35" s="67">
        <v>1917670</v>
      </c>
      <c r="F35" s="68" t="s">
        <v>40</v>
      </c>
      <c r="G35" s="44" t="s">
        <v>42</v>
      </c>
      <c r="H35" s="64">
        <v>500000</v>
      </c>
      <c r="I35" s="41">
        <f t="shared" si="0"/>
        <v>500000</v>
      </c>
      <c r="K35" s="19"/>
    </row>
    <row r="36" spans="1:11" ht="98.25" customHeight="1" x14ac:dyDescent="0.2">
      <c r="A36" s="67">
        <v>1917670</v>
      </c>
      <c r="B36" s="68" t="s">
        <v>40</v>
      </c>
      <c r="C36" s="44" t="s">
        <v>41</v>
      </c>
      <c r="D36" s="69">
        <v>950000</v>
      </c>
      <c r="E36" s="67">
        <v>1917670</v>
      </c>
      <c r="F36" s="68" t="s">
        <v>40</v>
      </c>
      <c r="G36" s="44" t="s">
        <v>41</v>
      </c>
      <c r="H36" s="64">
        <v>1720000</v>
      </c>
      <c r="I36" s="41">
        <f t="shared" si="0"/>
        <v>2670000</v>
      </c>
      <c r="K36" s="19"/>
    </row>
    <row r="37" spans="1:11" ht="102" customHeight="1" x14ac:dyDescent="0.2">
      <c r="A37" s="35" t="s">
        <v>34</v>
      </c>
      <c r="B37" s="61" t="s">
        <v>35</v>
      </c>
      <c r="C37" s="66"/>
      <c r="D37" s="55">
        <v>1545212</v>
      </c>
      <c r="E37" s="35" t="s">
        <v>34</v>
      </c>
      <c r="F37" s="61" t="s">
        <v>35</v>
      </c>
      <c r="G37" s="44"/>
      <c r="H37" s="65">
        <f>SUM(H38:H40)</f>
        <v>2228200</v>
      </c>
      <c r="I37" s="41">
        <f t="shared" si="0"/>
        <v>3773412</v>
      </c>
      <c r="K37" s="19"/>
    </row>
    <row r="38" spans="1:11" ht="98.25" customHeight="1" x14ac:dyDescent="0.2">
      <c r="A38" s="35"/>
      <c r="B38" s="61"/>
      <c r="C38" s="66"/>
      <c r="D38" s="69"/>
      <c r="E38" s="67">
        <v>3117693</v>
      </c>
      <c r="F38" s="68" t="s">
        <v>36</v>
      </c>
      <c r="G38" s="44" t="s">
        <v>37</v>
      </c>
      <c r="H38" s="64">
        <v>1091000</v>
      </c>
      <c r="I38" s="41">
        <f t="shared" si="0"/>
        <v>1091000</v>
      </c>
      <c r="K38" s="19"/>
    </row>
    <row r="39" spans="1:11" ht="98.25" customHeight="1" x14ac:dyDescent="0.2">
      <c r="A39" s="35"/>
      <c r="B39" s="61"/>
      <c r="C39" s="66"/>
      <c r="D39" s="69"/>
      <c r="E39" s="67">
        <v>3117693</v>
      </c>
      <c r="F39" s="68" t="s">
        <v>36</v>
      </c>
      <c r="G39" s="44" t="s">
        <v>38</v>
      </c>
      <c r="H39" s="64">
        <v>437200</v>
      </c>
      <c r="I39" s="41">
        <f t="shared" si="0"/>
        <v>437200</v>
      </c>
      <c r="K39" s="19"/>
    </row>
    <row r="40" spans="1:11" ht="98.25" customHeight="1" x14ac:dyDescent="0.2">
      <c r="A40" s="35"/>
      <c r="B40" s="61"/>
      <c r="C40" s="66"/>
      <c r="D40" s="69"/>
      <c r="E40" s="67">
        <v>3117693</v>
      </c>
      <c r="F40" s="68" t="s">
        <v>36</v>
      </c>
      <c r="G40" s="44" t="s">
        <v>39</v>
      </c>
      <c r="H40" s="64">
        <v>700000</v>
      </c>
      <c r="I40" s="41">
        <f t="shared" si="0"/>
        <v>700000</v>
      </c>
      <c r="K40" s="19"/>
    </row>
    <row r="41" spans="1:11" ht="60" customHeight="1" x14ac:dyDescent="0.2">
      <c r="A41" s="35" t="s">
        <v>31</v>
      </c>
      <c r="B41" s="61" t="s">
        <v>30</v>
      </c>
      <c r="C41" s="66"/>
      <c r="D41" s="55">
        <v>64925612</v>
      </c>
      <c r="E41" s="35" t="s">
        <v>31</v>
      </c>
      <c r="F41" s="61" t="s">
        <v>30</v>
      </c>
      <c r="G41" s="44"/>
      <c r="H41" s="65">
        <f>SUM(H42)</f>
        <v>100000</v>
      </c>
      <c r="I41" s="41">
        <f t="shared" si="0"/>
        <v>65025612</v>
      </c>
      <c r="K41" s="19"/>
    </row>
    <row r="42" spans="1:11" ht="111" customHeight="1" x14ac:dyDescent="0.2">
      <c r="A42" s="67"/>
      <c r="B42" s="68"/>
      <c r="C42" s="44"/>
      <c r="D42" s="69"/>
      <c r="E42" s="67">
        <v>3710160</v>
      </c>
      <c r="F42" s="44" t="s">
        <v>32</v>
      </c>
      <c r="G42" s="44" t="s">
        <v>33</v>
      </c>
      <c r="H42" s="64">
        <v>100000</v>
      </c>
      <c r="I42" s="41">
        <f t="shared" si="0"/>
        <v>100000</v>
      </c>
      <c r="K42" s="19"/>
    </row>
    <row r="43" spans="1:11" ht="46.5" customHeight="1" x14ac:dyDescent="0.2">
      <c r="A43" s="70"/>
      <c r="B43" s="71" t="s">
        <v>2</v>
      </c>
      <c r="C43" s="44"/>
      <c r="D43" s="72">
        <v>706309276</v>
      </c>
      <c r="E43" s="70"/>
      <c r="F43" s="73"/>
      <c r="G43" s="74"/>
      <c r="H43" s="72">
        <f>H41+H37+H34+H27+H25+H22+H17+H15</f>
        <v>85814600</v>
      </c>
      <c r="I43" s="41">
        <f t="shared" si="0"/>
        <v>792123876</v>
      </c>
      <c r="J43" s="15"/>
    </row>
    <row r="44" spans="1:1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5"/>
    </row>
    <row r="45" spans="1:11" ht="15.75" customHeight="1" x14ac:dyDescent="0.25">
      <c r="A45" s="17"/>
      <c r="B45" s="17"/>
      <c r="C45" s="18"/>
      <c r="D45" s="17"/>
      <c r="E45" s="17"/>
      <c r="F45" s="17"/>
      <c r="G45" s="17"/>
      <c r="H45" s="17"/>
      <c r="I45" s="17"/>
      <c r="J45" s="15"/>
    </row>
    <row r="46" spans="1:11" ht="15.75" x14ac:dyDescent="0.25">
      <c r="C46" s="16"/>
      <c r="D46" s="14"/>
      <c r="E46" s="14"/>
    </row>
    <row r="47" spans="1:11" ht="12.75" customHeight="1" x14ac:dyDescent="0.25">
      <c r="C47" s="13"/>
    </row>
    <row r="48" spans="1:11" ht="12.75" customHeight="1" x14ac:dyDescent="0.25">
      <c r="C48" s="13"/>
    </row>
    <row r="49" spans="3:4" ht="12.75" customHeight="1" x14ac:dyDescent="0.25">
      <c r="C49" s="13"/>
      <c r="D49" s="34"/>
    </row>
    <row r="50" spans="3:4" ht="12.75" customHeight="1" x14ac:dyDescent="0.25">
      <c r="C50" s="13"/>
    </row>
    <row r="51" spans="3:4" ht="15.75" x14ac:dyDescent="0.25">
      <c r="C51" s="13"/>
    </row>
  </sheetData>
  <mergeCells count="12">
    <mergeCell ref="G13:G14"/>
    <mergeCell ref="H13:H14"/>
    <mergeCell ref="H1:I1"/>
    <mergeCell ref="H2:I2"/>
    <mergeCell ref="D2:F2"/>
    <mergeCell ref="A5:H5"/>
    <mergeCell ref="A8:H8"/>
    <mergeCell ref="A12:D12"/>
    <mergeCell ref="E12:H12"/>
    <mergeCell ref="I12:I14"/>
    <mergeCell ref="C13:C14"/>
    <mergeCell ref="D13:D14"/>
  </mergeCells>
  <pageMargins left="0.19685039370078741" right="0.19685039370078741" top="0.59055118110236227" bottom="1.5748031496062993" header="0.31496062992125984" footer="0.31496062992125984"/>
  <pageSetup paperSize="9" scale="79" orientation="landscape" r:id="rId1"/>
  <headerFooter differentFirst="1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5485CA-BF14-42E7-BB39-CD8F49831A1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cedc1b3-a6a6-4744-bb8f-c9b717f8a9c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дод-6</vt:lpstr>
      <vt:lpstr>'дод-6'!Область_печати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Пользователь Windows</cp:lastModifiedBy>
  <cp:lastPrinted>2023-07-19T11:53:27Z</cp:lastPrinted>
  <dcterms:created xsi:type="dcterms:W3CDTF">2014-01-17T10:52:16Z</dcterms:created>
  <dcterms:modified xsi:type="dcterms:W3CDTF">2023-07-19T11:53:31Z</dcterms:modified>
</cp:coreProperties>
</file>