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650" activeTab="0"/>
  </bookViews>
  <sheets>
    <sheet name="доходи 2021-2022" sheetId="1" r:id="rId1"/>
  </sheets>
  <definedNames>
    <definedName name="_xlnm.Print_Area" localSheetId="0">'доходи 2021-2022'!$A$1:$F$92</definedName>
  </definedNames>
  <calcPr fullCalcOnLoad="1"/>
</workbook>
</file>

<file path=xl/sharedStrings.xml><?xml version="1.0" encoding="utf-8"?>
<sst xmlns="http://schemas.openxmlformats.org/spreadsheetml/2006/main" count="110" uniqueCount="88">
  <si>
    <t>Плата за надання інших адміністративних послуг</t>
  </si>
  <si>
    <t xml:space="preserve">Транспортний податок </t>
  </si>
  <si>
    <t>180101-104</t>
  </si>
  <si>
    <t>180105-109</t>
  </si>
  <si>
    <t>180110-111</t>
  </si>
  <si>
    <t>Збір за  місця для паркування транспортних засобів</t>
  </si>
  <si>
    <t xml:space="preserve">Туристичний збір </t>
  </si>
  <si>
    <t>Прим.</t>
  </si>
  <si>
    <t>Внутрішні  податки на товари та послуги</t>
  </si>
  <si>
    <t>Податкові надходження</t>
  </si>
  <si>
    <t>Податок на прибуток підприємств</t>
  </si>
  <si>
    <t>Плата за землю</t>
  </si>
  <si>
    <t>Неподаткові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</si>
  <si>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</si>
  <si>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</si>
  <si>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</si>
  <si>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</si>
  <si>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</si>
  <si>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Доходи від операцій з капіталом</t>
  </si>
  <si>
    <t>Субвенції з державного бюджету</t>
  </si>
  <si>
    <t>Цільові фонди</t>
  </si>
  <si>
    <t>Податок на прибуток підприємств і організацій, що належать до комунальної власності</t>
  </si>
  <si>
    <t>Надходження від відчуження майна, що знаходиться у комунальній власності</t>
  </si>
  <si>
    <t>Податки на доходи, податки на прибуток, податки на збільшення ринкової вартості</t>
  </si>
  <si>
    <t>%</t>
  </si>
  <si>
    <t>Назва доходів, згідно з бюджетною класифікацією</t>
  </si>
  <si>
    <t>І Загальний фонд</t>
  </si>
  <si>
    <t>Збори за спеціальне використання природніх ресурсів</t>
  </si>
  <si>
    <t>Доходи від власності і підприємницької діяльності</t>
  </si>
  <si>
    <t>Адміністративні збори та платежі, доходи від некомерційного та побічного продажу</t>
  </si>
  <si>
    <t>Разом доходів загального фонду</t>
  </si>
  <si>
    <t>ІІ. Спеціальний фонд</t>
  </si>
  <si>
    <t>Разом доходів спеціального фонду</t>
  </si>
  <si>
    <t>Всього доходів бюджету</t>
  </si>
  <si>
    <t>Надходження від орендної плати за користування цілісним майновим комплексом та ін.майном, що у комунальній власності</t>
  </si>
  <si>
    <t xml:space="preserve">Єдиний податок </t>
  </si>
  <si>
    <t>Екологічний податок</t>
  </si>
  <si>
    <t xml:space="preserve"> </t>
  </si>
  <si>
    <t>Частина чистого прибутку комунальних унітарних підприємств</t>
  </si>
  <si>
    <t>Податок на доходи фізичних осіб</t>
  </si>
  <si>
    <t>Інші податки та збори</t>
  </si>
  <si>
    <t>Надходження коштів пайової участі у розвитку інфраструктури населеного пункту</t>
  </si>
  <si>
    <t xml:space="preserve">Місцеві податки і збори </t>
  </si>
  <si>
    <t>Акцизний податок з реалізації  суб"єктами господарювання роздрібної торгівлі підакцизних товарів</t>
  </si>
  <si>
    <t>Податок на нерухоме майно, відмінне від земельної ділянки</t>
  </si>
  <si>
    <t>Плата за розміщення тимчасово вільних коштів</t>
  </si>
  <si>
    <t xml:space="preserve">                                            тис.грн.</t>
  </si>
  <si>
    <t>Офіційні трансферти</t>
  </si>
  <si>
    <t>х</t>
  </si>
  <si>
    <t xml:space="preserve">  </t>
  </si>
  <si>
    <t>Плата за встановлення земельного сервітуту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</si>
  <si>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</si>
  <si>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</t>
  </si>
  <si>
    <t>Додаток 1</t>
  </si>
  <si>
    <t>Факт за           2021 р.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</si>
  <si>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</si>
  <si>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Х</t>
  </si>
  <si>
    <t>Дотації з місцевих бюджетів іншим місцевим бюджетам</t>
  </si>
  <si>
    <t>Субвенції з місцевих бюджетів іншим  місцевим бюджетам</t>
  </si>
  <si>
    <t>Цільові фонди, утворені ...органами місцевого самоврядування та місцевими органами виконавчої влади</t>
  </si>
  <si>
    <t>Код бюджетної  класифікації доходів</t>
  </si>
  <si>
    <t>Акцизний податок з вироблених в Україні підакцизних товарів (продукції) - пальне</t>
  </si>
  <si>
    <t>Акцизний податок з ввезених на митну територію України підакцизних товарів (продукції) - пальне</t>
  </si>
  <si>
    <t>Рентна плата за користування надрами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</si>
  <si>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</si>
  <si>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</si>
  <si>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....</t>
  </si>
  <si>
    <t>Кошти за шкоду, що заподіяна на земельних ділянках державної та комунальної власності ...</t>
  </si>
  <si>
    <t>Надходження коштів від відшкодування втрат сільськогосподарського і лісогосподарського виробництва  </t>
  </si>
  <si>
    <t>Кошти від продажу землі  </t>
  </si>
  <si>
    <t>Рентна плата за спеціальне використання лісових ресурсів </t>
  </si>
  <si>
    <t>Рентна плата за користування надрами загальнодержавного значення </t>
  </si>
  <si>
    <t>Рентна плата  за спеціальне  використання води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</si>
  <si>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</si>
  <si>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Освітня субвенція</t>
  </si>
  <si>
    <t>Субвенція з державного бюджету місцевим бюджетам на розвиток спортивної інфраструктури</t>
  </si>
  <si>
    <t>Інші субвенції з державного бюджету ( 41032300, 410339800,41032700, 41035600,41034500, 41035500)</t>
  </si>
  <si>
    <t>Факт за           2022 р.</t>
  </si>
  <si>
    <t>Акцизний податок з реалізації  суб"єктами господарювання роздрібної торгівлі підакцизних товарів(крім тих, що оподат. Згідно з пп.213.1.14 пункту 213.1 статта 213 ПКУ)</t>
  </si>
  <si>
    <t>Штрафні санкції за поруш.законод.про патент., поруш.норм регул.обігу готівки та про застосув.реєстраторів розрахункових операцій у сфері торгівлі, гром.харчування та послуг</t>
  </si>
  <si>
    <t>Адмінштрафи за адмін.правопорушення у сфері забезпечення безпеки дорожн.руху, зафікс.в автомат.режимі</t>
  </si>
  <si>
    <t>Кошти гарант.та реєстрац.внесків, що визн.ЗУ"Про оренду держ.та комун.майна", які підлягають перерах.оператором елктр.майдан.до відпов.бюджету</t>
  </si>
  <si>
    <t>Інші дотації з місцевого бюджету</t>
  </si>
  <si>
    <t>Акцизний податок з реалізації  виробниками та/або імпортерами, в т.ч. в роздрібній торгівлі тютюнових виробів …., що оподатковується згідно з пп.213.1.14 пункту 213.1 статті 213 ПКУ</t>
  </si>
  <si>
    <t>Плата за гарантії, надані міською радою</t>
  </si>
  <si>
    <t xml:space="preserve">в тому числі, бюджет розвитку </t>
  </si>
  <si>
    <t>Збір за забруднення навкол. природного середовища</t>
  </si>
  <si>
    <t>Інформація про виконання дохідної частини бюджету ТМТГ за 2021-2022 рр..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</si>
</sst>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\ &quot;к.&quot;;\-#,##0\ &quot;к.&quot;"/>
    <numFmt numFmtId="201" formatCode="#,##0\ &quot;к.&quot;;[Red]\-#,##0\ &quot;к.&quot;"/>
    <numFmt numFmtId="202" formatCode="#,##0.00\ &quot;к.&quot;;\-#,##0.00\ &quot;к.&quot;"/>
    <numFmt numFmtId="203" formatCode="#,##0.00\ &quot;к.&quot;;[Red]\-#,##0.00\ &quot;к.&quot;"/>
    <numFmt numFmtId="204" formatCode="_-* #,##0\ &quot;к.&quot;_-;\-* #,##0\ &quot;к.&quot;_-;_-* &quot;-&quot;\ &quot;к.&quot;_-;_-@_-"/>
    <numFmt numFmtId="205" formatCode="_-* #,##0\ _к_._-;\-* #,##0\ _к_._-;_-* &quot;-&quot;\ _к_._-;_-@_-"/>
    <numFmt numFmtId="206" formatCode="_-* #,##0.00\ &quot;к.&quot;_-;\-* #,##0.00\ &quot;к.&quot;_-;_-* &quot;-&quot;??\ &quot;к.&quot;_-;_-@_-"/>
    <numFmt numFmtId="207" formatCode="_-* #,##0.00\ _к_._-;\-* #,##0.00\ _к_._-;_-* &quot;-&quot;??\ _к_._-;_-@_-"/>
    <numFmt numFmtId="208" formatCode="[$-422]d\ mmmm\ yyyy&quot; р.&quot;"/>
    <numFmt numFmtId="209" formatCode="0.0%"/>
    <numFmt numFmtId="210" formatCode="[$€-2]\ ###,000_);[Red]\([$€-2]\ ###,000\)"/>
    <numFmt numFmtId="211" formatCode="0.000"/>
    <numFmt numFmtId="212" formatCode="0.0000"/>
    <numFmt numFmtId="213" formatCode="#,##0.0"/>
    <numFmt numFmtId="214" formatCode="#,##0.00;\-#,##0.00"/>
  </numFmts>
  <fonts count="50">
    <font>
      <sz val="10"/>
      <name val="Arial Cyr"/>
      <family val="0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53" applyFont="1">
      <alignment/>
      <protection/>
    </xf>
    <xf numFmtId="196" fontId="5" fillId="0" borderId="10" xfId="53" applyNumberFormat="1" applyFont="1" applyBorder="1" applyAlignment="1">
      <alignment horizontal="center"/>
      <protection/>
    </xf>
    <xf numFmtId="196" fontId="6" fillId="0" borderId="10" xfId="53" applyNumberFormat="1" applyFont="1" applyBorder="1" applyAlignment="1">
      <alignment horizontal="center"/>
      <protection/>
    </xf>
    <xf numFmtId="196" fontId="5" fillId="0" borderId="10" xfId="53" applyNumberFormat="1" applyFont="1" applyBorder="1" applyAlignment="1">
      <alignment horizontal="center"/>
      <protection/>
    </xf>
    <xf numFmtId="196" fontId="0" fillId="0" borderId="1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196" fontId="4" fillId="0" borderId="0" xfId="53" applyNumberFormat="1" applyFont="1">
      <alignment/>
      <protection/>
    </xf>
    <xf numFmtId="0" fontId="0" fillId="0" borderId="0" xfId="53">
      <alignment/>
      <protection/>
    </xf>
    <xf numFmtId="0" fontId="5" fillId="0" borderId="11" xfId="53" applyFont="1" applyBorder="1">
      <alignment/>
      <protection/>
    </xf>
    <xf numFmtId="0" fontId="11" fillId="0" borderId="10" xfId="53" applyFont="1" applyBorder="1">
      <alignment/>
      <protection/>
    </xf>
    <xf numFmtId="196" fontId="11" fillId="0" borderId="10" xfId="53" applyNumberFormat="1" applyFont="1" applyBorder="1" applyAlignment="1">
      <alignment horizontal="center"/>
      <protection/>
    </xf>
    <xf numFmtId="0" fontId="0" fillId="0" borderId="10" xfId="53" applyBorder="1">
      <alignment/>
      <protection/>
    </xf>
    <xf numFmtId="196" fontId="0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196" fontId="0" fillId="0" borderId="10" xfId="53" applyNumberFormat="1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5" fillId="0" borderId="10" xfId="53" applyFont="1" applyBorder="1">
      <alignment/>
      <protection/>
    </xf>
    <xf numFmtId="196" fontId="7" fillId="0" borderId="10" xfId="53" applyNumberFormat="1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7" fillId="0" borderId="10" xfId="53" applyFont="1" applyBorder="1">
      <alignment/>
      <protection/>
    </xf>
    <xf numFmtId="0" fontId="5" fillId="0" borderId="0" xfId="53" applyFont="1" applyBorder="1" applyAlignment="1">
      <alignment horizontal="center" wrapText="1" shrinkToFit="1"/>
      <protection/>
    </xf>
    <xf numFmtId="196" fontId="7" fillId="0" borderId="0" xfId="53" applyNumberFormat="1" applyFont="1" applyBorder="1" applyAlignment="1">
      <alignment horizontal="center"/>
      <protection/>
    </xf>
    <xf numFmtId="0" fontId="11" fillId="0" borderId="0" xfId="53" applyFont="1" applyAlignment="1">
      <alignment wrapText="1" shrinkToFit="1"/>
      <protection/>
    </xf>
    <xf numFmtId="0" fontId="11" fillId="0" borderId="0" xfId="53" applyFont="1">
      <alignment/>
      <protection/>
    </xf>
    <xf numFmtId="196" fontId="0" fillId="0" borderId="0" xfId="53" applyNumberFormat="1">
      <alignment/>
      <protection/>
    </xf>
    <xf numFmtId="0" fontId="0" fillId="0" borderId="0" xfId="53" applyAlignment="1">
      <alignment wrapText="1" shrinkToFit="1"/>
      <protection/>
    </xf>
    <xf numFmtId="0" fontId="8" fillId="0" borderId="0" xfId="53" applyFont="1" applyAlignment="1">
      <alignment/>
      <protection/>
    </xf>
    <xf numFmtId="0" fontId="5" fillId="0" borderId="0" xfId="53" applyFont="1" applyAlignment="1">
      <alignment wrapText="1" shrinkToFit="1"/>
      <protection/>
    </xf>
    <xf numFmtId="0" fontId="4" fillId="0" borderId="0" xfId="53" applyFont="1">
      <alignment/>
      <protection/>
    </xf>
    <xf numFmtId="0" fontId="0" fillId="0" borderId="10" xfId="53" applyFont="1" applyBorder="1">
      <alignment/>
      <protection/>
    </xf>
    <xf numFmtId="196" fontId="0" fillId="0" borderId="10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11" fillId="0" borderId="10" xfId="53" applyFont="1" applyBorder="1">
      <alignment/>
      <protection/>
    </xf>
    <xf numFmtId="196" fontId="11" fillId="0" borderId="10" xfId="53" applyNumberFormat="1" applyFont="1" applyBorder="1" applyAlignment="1">
      <alignment horizontal="center"/>
      <protection/>
    </xf>
    <xf numFmtId="0" fontId="15" fillId="0" borderId="10" xfId="53" applyFont="1" applyBorder="1">
      <alignment/>
      <protection/>
    </xf>
    <xf numFmtId="211" fontId="0" fillId="0" borderId="10" xfId="53" applyNumberForma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 wrapText="1" shrinkToFit="1"/>
      <protection/>
    </xf>
    <xf numFmtId="0" fontId="11" fillId="0" borderId="12" xfId="53" applyFont="1" applyBorder="1" applyAlignment="1">
      <alignment wrapText="1" shrinkToFit="1"/>
      <protection/>
    </xf>
    <xf numFmtId="0" fontId="0" fillId="0" borderId="12" xfId="53" applyFont="1" applyBorder="1" applyAlignment="1">
      <alignment wrapText="1" shrinkToFit="1"/>
      <protection/>
    </xf>
    <xf numFmtId="0" fontId="0" fillId="0" borderId="12" xfId="53" applyBorder="1" applyAlignment="1">
      <alignment horizontal="left" wrapText="1" shrinkToFit="1"/>
      <protection/>
    </xf>
    <xf numFmtId="0" fontId="6" fillId="0" borderId="12" xfId="53" applyFont="1" applyBorder="1" applyAlignment="1">
      <alignment wrapText="1" shrinkToFit="1"/>
      <protection/>
    </xf>
    <xf numFmtId="0" fontId="0" fillId="0" borderId="12" xfId="53" applyFont="1" applyBorder="1" applyAlignment="1">
      <alignment wrapText="1" shrinkToFit="1"/>
      <protection/>
    </xf>
    <xf numFmtId="0" fontId="11" fillId="0" borderId="12" xfId="53" applyFont="1" applyBorder="1" applyAlignment="1">
      <alignment wrapText="1" shrinkToFit="1"/>
      <protection/>
    </xf>
    <xf numFmtId="0" fontId="9" fillId="0" borderId="12" xfId="53" applyFont="1" applyBorder="1" applyAlignment="1">
      <alignment horizontal="left" vertical="justify"/>
      <protection/>
    </xf>
    <xf numFmtId="0" fontId="0" fillId="0" borderId="12" xfId="53" applyFont="1" applyBorder="1" applyAlignment="1">
      <alignment wrapText="1" shrinkToFit="1"/>
      <protection/>
    </xf>
    <xf numFmtId="0" fontId="0" fillId="0" borderId="12" xfId="53" applyBorder="1" applyAlignment="1">
      <alignment wrapText="1" shrinkToFit="1"/>
      <protection/>
    </xf>
    <xf numFmtId="0" fontId="5" fillId="0" borderId="12" xfId="53" applyFont="1" applyBorder="1" applyAlignment="1">
      <alignment wrapText="1" shrinkToFit="1"/>
      <protection/>
    </xf>
    <xf numFmtId="0" fontId="7" fillId="0" borderId="12" xfId="53" applyFont="1" applyBorder="1" applyAlignment="1">
      <alignment wrapText="1" shrinkToFit="1"/>
      <protection/>
    </xf>
    <xf numFmtId="0" fontId="12" fillId="0" borderId="13" xfId="53" applyFont="1" applyBorder="1" applyAlignment="1">
      <alignment horizontal="center" wrapText="1" shrinkToFit="1"/>
      <protection/>
    </xf>
    <xf numFmtId="0" fontId="13" fillId="0" borderId="14" xfId="53" applyFont="1" applyBorder="1" applyAlignment="1">
      <alignment horizontal="center"/>
      <protection/>
    </xf>
    <xf numFmtId="196" fontId="12" fillId="0" borderId="14" xfId="53" applyNumberFormat="1" applyFont="1" applyBorder="1" applyAlignment="1">
      <alignment horizontal="center"/>
      <protection/>
    </xf>
    <xf numFmtId="196" fontId="0" fillId="0" borderId="0" xfId="53" applyNumberFormat="1" applyFont="1">
      <alignment/>
      <protection/>
    </xf>
    <xf numFmtId="209" fontId="5" fillId="0" borderId="15" xfId="58" applyNumberFormat="1" applyFont="1" applyBorder="1" applyAlignment="1">
      <alignment horizontal="center"/>
    </xf>
    <xf numFmtId="209" fontId="11" fillId="0" borderId="15" xfId="58" applyNumberFormat="1" applyFont="1" applyBorder="1" applyAlignment="1">
      <alignment horizontal="center"/>
    </xf>
    <xf numFmtId="209" fontId="0" fillId="0" borderId="15" xfId="58" applyNumberFormat="1" applyFont="1" applyBorder="1" applyAlignment="1">
      <alignment horizontal="center"/>
    </xf>
    <xf numFmtId="209" fontId="6" fillId="0" borderId="15" xfId="58" applyNumberFormat="1" applyFont="1" applyBorder="1" applyAlignment="1">
      <alignment horizontal="center"/>
    </xf>
    <xf numFmtId="209" fontId="14" fillId="0" borderId="15" xfId="58" applyNumberFormat="1" applyFont="1" applyBorder="1" applyAlignment="1">
      <alignment horizontal="center"/>
    </xf>
    <xf numFmtId="209" fontId="7" fillId="0" borderId="15" xfId="58" applyNumberFormat="1" applyFont="1" applyBorder="1" applyAlignment="1">
      <alignment horizontal="center"/>
    </xf>
    <xf numFmtId="209" fontId="7" fillId="0" borderId="16" xfId="58" applyNumberFormat="1" applyFont="1" applyBorder="1" applyAlignment="1">
      <alignment horizontal="center"/>
    </xf>
    <xf numFmtId="0" fontId="9" fillId="0" borderId="12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wrapText="1"/>
      <protection/>
    </xf>
    <xf numFmtId="0" fontId="0" fillId="0" borderId="0" xfId="53" applyFont="1" applyBorder="1" applyAlignment="1">
      <alignment wrapText="1" shrinkToFit="1"/>
      <protection/>
    </xf>
    <xf numFmtId="0" fontId="0" fillId="0" borderId="0" xfId="53" applyBorder="1">
      <alignment/>
      <protection/>
    </xf>
    <xf numFmtId="209" fontId="0" fillId="0" borderId="15" xfId="58" applyNumberFormat="1" applyFont="1" applyBorder="1" applyAlignment="1">
      <alignment horizontal="center"/>
    </xf>
    <xf numFmtId="0" fontId="12" fillId="0" borderId="15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196" fontId="5" fillId="0" borderId="0" xfId="53" applyNumberFormat="1" applyFont="1" applyAlignment="1">
      <alignment horizontal="center"/>
      <protection/>
    </xf>
    <xf numFmtId="196" fontId="11" fillId="0" borderId="0" xfId="53" applyNumberFormat="1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 vertical="center" wrapText="1" shrinkToFit="1"/>
      <protection/>
    </xf>
    <xf numFmtId="196" fontId="11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2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 vertical="center" wrapText="1" shrinkToFit="1"/>
      <protection/>
    </xf>
    <xf numFmtId="0" fontId="8" fillId="0" borderId="0" xfId="53" applyFont="1" applyBorder="1" applyAlignment="1">
      <alignment horizontal="center"/>
      <protection/>
    </xf>
    <xf numFmtId="196" fontId="11" fillId="0" borderId="19" xfId="53" applyNumberFormat="1" applyFont="1" applyBorder="1" applyAlignment="1">
      <alignment horizontal="center" vertical="center" wrapText="1" shrinkToFit="1"/>
      <protection/>
    </xf>
    <xf numFmtId="196" fontId="11" fillId="0" borderId="11" xfId="53" applyNumberFormat="1" applyFont="1" applyBorder="1" applyAlignment="1">
      <alignment horizontal="center" vertical="center" wrapText="1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№1 до РМР-доходи2004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2"/>
  <sheetViews>
    <sheetView tabSelected="1" zoomScalePageLayoutView="0" workbookViewId="0" topLeftCell="A52">
      <selection activeCell="A43" sqref="A43"/>
    </sheetView>
  </sheetViews>
  <sheetFormatPr defaultColWidth="8.875" defaultRowHeight="12.75"/>
  <cols>
    <col min="1" max="1" width="46.25390625" style="27" customWidth="1"/>
    <col min="2" max="2" width="10.875" style="8" customWidth="1"/>
    <col min="3" max="4" width="14.50390625" style="26" customWidth="1"/>
    <col min="5" max="5" width="11.50390625" style="26" customWidth="1"/>
    <col min="6" max="6" width="11.125" style="8" customWidth="1"/>
    <col min="7" max="16384" width="8.875" style="8" customWidth="1"/>
  </cols>
  <sheetData>
    <row r="2" spans="4:5" ht="12">
      <c r="D2" s="54"/>
      <c r="E2" s="54" t="s">
        <v>53</v>
      </c>
    </row>
    <row r="4" spans="1:10" ht="15">
      <c r="A4" s="77" t="s">
        <v>87</v>
      </c>
      <c r="B4" s="77"/>
      <c r="C4" s="77"/>
      <c r="D4" s="77"/>
      <c r="E4" s="77"/>
      <c r="F4" s="28"/>
      <c r="G4" s="28"/>
      <c r="H4" s="28"/>
      <c r="I4" s="28"/>
      <c r="J4" s="28"/>
    </row>
    <row r="5" spans="1:6" ht="14.25">
      <c r="A5" s="6"/>
      <c r="B5" s="6"/>
      <c r="C5" s="6"/>
      <c r="D5" s="38" t="s">
        <v>46</v>
      </c>
      <c r="E5" s="64"/>
      <c r="F5" s="65"/>
    </row>
    <row r="6" spans="1:6" ht="12.75" customHeight="1">
      <c r="A6" s="76" t="s">
        <v>25</v>
      </c>
      <c r="B6" s="72" t="s">
        <v>60</v>
      </c>
      <c r="C6" s="73" t="s">
        <v>54</v>
      </c>
      <c r="D6" s="73" t="s">
        <v>77</v>
      </c>
      <c r="E6" s="78" t="s">
        <v>24</v>
      </c>
      <c r="F6" s="78" t="s">
        <v>7</v>
      </c>
    </row>
    <row r="7" spans="1:6" ht="54.75" customHeight="1">
      <c r="A7" s="76"/>
      <c r="B7" s="72"/>
      <c r="C7" s="73"/>
      <c r="D7" s="73"/>
      <c r="E7" s="79"/>
      <c r="F7" s="79"/>
    </row>
    <row r="8" spans="1:6" ht="14.25" customHeight="1">
      <c r="A8" s="74" t="s">
        <v>26</v>
      </c>
      <c r="B8" s="71"/>
      <c r="C8" s="71"/>
      <c r="D8" s="71"/>
      <c r="E8" s="67"/>
      <c r="F8" s="12"/>
    </row>
    <row r="9" spans="1:6" ht="13.5">
      <c r="A9" s="39" t="s">
        <v>9</v>
      </c>
      <c r="B9" s="9">
        <v>10000000</v>
      </c>
      <c r="C9" s="2">
        <f>C10+C14+C19+C25</f>
        <v>1992825.257</v>
      </c>
      <c r="D9" s="2">
        <f>D10+D14+D19+D25</f>
        <v>2434491</v>
      </c>
      <c r="E9" s="55">
        <f>D9/C9</f>
        <v>1.2216279332312778</v>
      </c>
      <c r="F9" s="12"/>
    </row>
    <row r="10" spans="1:6" ht="25.5">
      <c r="A10" s="40" t="s">
        <v>23</v>
      </c>
      <c r="B10" s="10">
        <v>11000000</v>
      </c>
      <c r="C10" s="35">
        <f>C11+C12</f>
        <v>1323529.013</v>
      </c>
      <c r="D10" s="35">
        <f>D11+D12</f>
        <v>1730959</v>
      </c>
      <c r="E10" s="56">
        <f>D10/C10</f>
        <v>1.3078360829253692</v>
      </c>
      <c r="F10" s="12"/>
    </row>
    <row r="11" spans="1:6" ht="12">
      <c r="A11" s="41" t="s">
        <v>39</v>
      </c>
      <c r="B11" s="12">
        <v>11010000</v>
      </c>
      <c r="C11" s="13">
        <v>1308873.709</v>
      </c>
      <c r="D11" s="13">
        <v>1730236.5</v>
      </c>
      <c r="E11" s="57">
        <f aca="true" t="shared" si="0" ref="E11:E81">D11/C11</f>
        <v>1.3219277674405483</v>
      </c>
      <c r="F11" s="12"/>
    </row>
    <row r="12" spans="1:6" ht="12">
      <c r="A12" s="42" t="s">
        <v>10</v>
      </c>
      <c r="B12" s="12">
        <v>11020000</v>
      </c>
      <c r="C12" s="13">
        <v>14655.304</v>
      </c>
      <c r="D12" s="13">
        <v>722.5</v>
      </c>
      <c r="E12" s="57">
        <f t="shared" si="0"/>
        <v>0.0492995573479745</v>
      </c>
      <c r="F12" s="12"/>
    </row>
    <row r="13" spans="1:6" ht="26.25" customHeight="1">
      <c r="A13" s="43" t="s">
        <v>21</v>
      </c>
      <c r="B13" s="14">
        <v>11020200</v>
      </c>
      <c r="C13" s="3">
        <v>14655.304</v>
      </c>
      <c r="D13" s="3">
        <v>722.5</v>
      </c>
      <c r="E13" s="58">
        <f t="shared" si="0"/>
        <v>0.0492995573479745</v>
      </c>
      <c r="F13" s="63"/>
    </row>
    <row r="14" spans="1:6" ht="24.75" customHeight="1">
      <c r="A14" s="40" t="s">
        <v>27</v>
      </c>
      <c r="B14" s="10">
        <v>13000000</v>
      </c>
      <c r="C14" s="11">
        <f>C15+C16+C17+C18</f>
        <v>199.199</v>
      </c>
      <c r="D14" s="11">
        <f>D15+D16+D17+D18</f>
        <v>239.29999999999998</v>
      </c>
      <c r="E14" s="56">
        <f t="shared" si="0"/>
        <v>1.2013112515625077</v>
      </c>
      <c r="F14" s="12"/>
    </row>
    <row r="15" spans="1:6" ht="27.75" customHeight="1">
      <c r="A15" s="41" t="s">
        <v>70</v>
      </c>
      <c r="B15" s="15">
        <v>13010000</v>
      </c>
      <c r="C15" s="5">
        <v>130.363</v>
      </c>
      <c r="D15" s="5">
        <v>133.2</v>
      </c>
      <c r="E15" s="57">
        <f t="shared" si="0"/>
        <v>1.0217623098578583</v>
      </c>
      <c r="F15" s="12"/>
    </row>
    <row r="16" spans="1:6" ht="12.75">
      <c r="A16" s="41" t="s">
        <v>72</v>
      </c>
      <c r="B16" s="31">
        <v>13020000</v>
      </c>
      <c r="C16" s="32">
        <v>0.87</v>
      </c>
      <c r="D16" s="32">
        <v>0</v>
      </c>
      <c r="E16" s="56" t="s">
        <v>48</v>
      </c>
      <c r="F16" s="12"/>
    </row>
    <row r="17" spans="1:6" ht="24.75">
      <c r="A17" s="41" t="s">
        <v>71</v>
      </c>
      <c r="B17" s="15">
        <v>13030000</v>
      </c>
      <c r="C17" s="5">
        <v>66.606</v>
      </c>
      <c r="D17" s="5">
        <v>105.7</v>
      </c>
      <c r="E17" s="57">
        <f t="shared" si="0"/>
        <v>1.5869441191484253</v>
      </c>
      <c r="F17" s="12"/>
    </row>
    <row r="18" spans="1:6" ht="24.75">
      <c r="A18" s="41" t="s">
        <v>63</v>
      </c>
      <c r="B18" s="15">
        <v>13040000</v>
      </c>
      <c r="C18" s="5">
        <v>1.36</v>
      </c>
      <c r="D18" s="5">
        <v>0.4</v>
      </c>
      <c r="E18" s="59" t="s">
        <v>48</v>
      </c>
      <c r="F18" s="12"/>
    </row>
    <row r="19" spans="1:6" ht="12.75">
      <c r="A19" s="45" t="s">
        <v>8</v>
      </c>
      <c r="B19" s="34">
        <v>14000000</v>
      </c>
      <c r="C19" s="35">
        <f>C22+C20+C21</f>
        <v>159537.345</v>
      </c>
      <c r="D19" s="35">
        <f>D22+D20+D21</f>
        <v>163280.1</v>
      </c>
      <c r="E19" s="56">
        <f>D19/C19</f>
        <v>1.023460055700438</v>
      </c>
      <c r="F19" s="12"/>
    </row>
    <row r="20" spans="1:6" ht="27.75">
      <c r="A20" s="46" t="s">
        <v>61</v>
      </c>
      <c r="B20" s="31">
        <v>14021900</v>
      </c>
      <c r="C20" s="32">
        <v>19275.3</v>
      </c>
      <c r="D20" s="32">
        <v>4242.8</v>
      </c>
      <c r="E20" s="57">
        <f>D20/C20</f>
        <v>0.22011589962283337</v>
      </c>
      <c r="F20" s="12"/>
    </row>
    <row r="21" spans="1:6" ht="27.75" customHeight="1">
      <c r="A21" s="46" t="s">
        <v>62</v>
      </c>
      <c r="B21" s="31">
        <v>14031900</v>
      </c>
      <c r="C21" s="32">
        <v>65489.754</v>
      </c>
      <c r="D21" s="32">
        <v>25158.2</v>
      </c>
      <c r="E21" s="57">
        <f>D21/C21</f>
        <v>0.3841547488481939</v>
      </c>
      <c r="F21" s="12"/>
    </row>
    <row r="22" spans="1:6" ht="36.75" customHeight="1">
      <c r="A22" s="41" t="s">
        <v>43</v>
      </c>
      <c r="B22" s="31">
        <v>14040000</v>
      </c>
      <c r="C22" s="32">
        <f>C23+C24</f>
        <v>74772.291</v>
      </c>
      <c r="D22" s="32">
        <f>D23+D24</f>
        <v>133879.1</v>
      </c>
      <c r="E22" s="66" t="s">
        <v>48</v>
      </c>
      <c r="F22" s="12"/>
    </row>
    <row r="23" spans="1:6" ht="51.75" customHeight="1">
      <c r="A23" s="41" t="s">
        <v>83</v>
      </c>
      <c r="B23" s="31">
        <v>14040100</v>
      </c>
      <c r="C23" s="32">
        <v>0</v>
      </c>
      <c r="D23" s="32">
        <v>71679.5</v>
      </c>
      <c r="E23" s="66" t="s">
        <v>48</v>
      </c>
      <c r="F23" s="12"/>
    </row>
    <row r="24" spans="1:6" ht="48" customHeight="1">
      <c r="A24" s="41" t="s">
        <v>78</v>
      </c>
      <c r="B24" s="31">
        <v>14040200</v>
      </c>
      <c r="C24" s="16">
        <v>74772.291</v>
      </c>
      <c r="D24" s="16">
        <v>62199.6</v>
      </c>
      <c r="E24" s="57">
        <f t="shared" si="0"/>
        <v>0.8318536073744216</v>
      </c>
      <c r="F24" s="12"/>
    </row>
    <row r="25" spans="1:6" ht="13.5">
      <c r="A25" s="45" t="s">
        <v>42</v>
      </c>
      <c r="B25" s="34">
        <v>18000000</v>
      </c>
      <c r="C25" s="4">
        <f>C26+C27+C28+C29+C30+C31+C32</f>
        <v>509559.69999999995</v>
      </c>
      <c r="D25" s="4">
        <f>D26+D27+D28+D29+D30+D31+D32</f>
        <v>540012.6000000001</v>
      </c>
      <c r="E25" s="55">
        <f t="shared" si="0"/>
        <v>1.0597631641591754</v>
      </c>
      <c r="F25" s="12"/>
    </row>
    <row r="26" spans="1:6" ht="27.75">
      <c r="A26" s="62" t="s">
        <v>44</v>
      </c>
      <c r="B26" s="36" t="s">
        <v>2</v>
      </c>
      <c r="C26" s="32">
        <v>77108.8</v>
      </c>
      <c r="D26" s="32">
        <v>76996.6</v>
      </c>
      <c r="E26" s="57">
        <f t="shared" si="0"/>
        <v>0.9985449131616625</v>
      </c>
      <c r="F26" s="12"/>
    </row>
    <row r="27" spans="1:10" ht="12">
      <c r="A27" s="47" t="s">
        <v>11</v>
      </c>
      <c r="B27" s="36" t="s">
        <v>3</v>
      </c>
      <c r="C27" s="32">
        <v>90296</v>
      </c>
      <c r="D27" s="32">
        <v>88617.8</v>
      </c>
      <c r="E27" s="57">
        <f t="shared" si="0"/>
        <v>0.9814144591122531</v>
      </c>
      <c r="F27" s="12"/>
      <c r="J27" s="33" t="s">
        <v>37</v>
      </c>
    </row>
    <row r="28" spans="1:6" ht="12">
      <c r="A28" s="47" t="s">
        <v>1</v>
      </c>
      <c r="B28" s="36" t="s">
        <v>4</v>
      </c>
      <c r="C28" s="32">
        <v>1086.3</v>
      </c>
      <c r="D28" s="32">
        <v>788.8</v>
      </c>
      <c r="E28" s="57">
        <f t="shared" si="0"/>
        <v>0.7261345852895148</v>
      </c>
      <c r="F28" s="12"/>
    </row>
    <row r="29" spans="1:6" ht="12">
      <c r="A29" s="47" t="s">
        <v>35</v>
      </c>
      <c r="B29" s="15">
        <v>18050000</v>
      </c>
      <c r="C29" s="32">
        <v>337684.9</v>
      </c>
      <c r="D29" s="32">
        <v>368925.2</v>
      </c>
      <c r="E29" s="57">
        <f t="shared" si="0"/>
        <v>1.0925131683412554</v>
      </c>
      <c r="F29" s="12"/>
    </row>
    <row r="30" spans="1:6" ht="18" customHeight="1">
      <c r="A30" s="47" t="s">
        <v>5</v>
      </c>
      <c r="B30" s="31">
        <v>18020000</v>
      </c>
      <c r="C30" s="32">
        <v>2860.6</v>
      </c>
      <c r="D30" s="32">
        <v>3903.4</v>
      </c>
      <c r="E30" s="57">
        <f t="shared" si="0"/>
        <v>1.3645389079214152</v>
      </c>
      <c r="F30" s="12"/>
    </row>
    <row r="31" spans="1:6" ht="12">
      <c r="A31" s="47" t="s">
        <v>6</v>
      </c>
      <c r="B31" s="31">
        <v>18030000</v>
      </c>
      <c r="C31" s="32">
        <v>523.1</v>
      </c>
      <c r="D31" s="32">
        <v>780.8</v>
      </c>
      <c r="E31" s="57">
        <f t="shared" si="0"/>
        <v>1.4926400305868857</v>
      </c>
      <c r="F31" s="12"/>
    </row>
    <row r="32" spans="1:6" ht="12">
      <c r="A32" s="41"/>
      <c r="B32" s="31"/>
      <c r="C32" s="32"/>
      <c r="D32" s="32"/>
      <c r="E32" s="57"/>
      <c r="F32" s="63"/>
    </row>
    <row r="33" spans="1:6" ht="13.5">
      <c r="A33" s="39" t="s">
        <v>12</v>
      </c>
      <c r="B33" s="17">
        <v>20000000</v>
      </c>
      <c r="C33" s="2">
        <f>C34+C44+C52</f>
        <v>39887.357</v>
      </c>
      <c r="D33" s="2">
        <f>D34+D44+D52</f>
        <v>59772.2</v>
      </c>
      <c r="E33" s="55">
        <f t="shared" si="0"/>
        <v>1.498524958672995</v>
      </c>
      <c r="F33" s="12"/>
    </row>
    <row r="34" spans="1:6" ht="25.5">
      <c r="A34" s="40" t="s">
        <v>28</v>
      </c>
      <c r="B34" s="10">
        <v>21000000</v>
      </c>
      <c r="C34" s="11">
        <f>SUM(C35:C41)</f>
        <v>16498.076</v>
      </c>
      <c r="D34" s="11">
        <f>SUM(D35:D43)</f>
        <v>27347</v>
      </c>
      <c r="E34" s="56">
        <f t="shared" si="0"/>
        <v>1.6575872241102538</v>
      </c>
      <c r="F34" s="12"/>
    </row>
    <row r="35" spans="1:6" ht="24.75">
      <c r="A35" s="41" t="s">
        <v>38</v>
      </c>
      <c r="B35" s="31">
        <v>21010300</v>
      </c>
      <c r="C35" s="32">
        <v>1080.142</v>
      </c>
      <c r="D35" s="32">
        <v>856.3</v>
      </c>
      <c r="E35" s="57">
        <f t="shared" si="0"/>
        <v>0.7927661363043006</v>
      </c>
      <c r="F35" s="12"/>
    </row>
    <row r="36" spans="1:6" ht="12">
      <c r="A36" s="41" t="s">
        <v>45</v>
      </c>
      <c r="B36" s="31">
        <v>21050000</v>
      </c>
      <c r="C36" s="32">
        <v>5130.534</v>
      </c>
      <c r="D36" s="32">
        <v>9874.7</v>
      </c>
      <c r="E36" s="57">
        <f t="shared" si="0"/>
        <v>1.9246924394224854</v>
      </c>
      <c r="F36" s="12"/>
    </row>
    <row r="37" spans="1:10" ht="12">
      <c r="A37" s="44" t="s">
        <v>16</v>
      </c>
      <c r="B37" s="12">
        <v>21080500</v>
      </c>
      <c r="C37" s="13">
        <v>173.8</v>
      </c>
      <c r="D37" s="13">
        <v>2713.4</v>
      </c>
      <c r="E37" s="57">
        <f t="shared" si="0"/>
        <v>15.612197928653625</v>
      </c>
      <c r="F37" s="12"/>
      <c r="J37" s="33" t="s">
        <v>37</v>
      </c>
    </row>
    <row r="38" spans="1:10" ht="49.5">
      <c r="A38" s="41" t="s">
        <v>79</v>
      </c>
      <c r="B38" s="12">
        <v>21080900</v>
      </c>
      <c r="C38" s="13"/>
      <c r="D38" s="13">
        <v>31</v>
      </c>
      <c r="E38" s="57"/>
      <c r="F38" s="12"/>
      <c r="J38" s="33"/>
    </row>
    <row r="39" spans="1:6" ht="12">
      <c r="A39" s="48" t="s">
        <v>13</v>
      </c>
      <c r="B39" s="12">
        <v>21081100</v>
      </c>
      <c r="C39" s="16">
        <v>6040.6</v>
      </c>
      <c r="D39" s="16">
        <v>9283.2</v>
      </c>
      <c r="E39" s="57">
        <f t="shared" si="0"/>
        <v>1.536800980035096</v>
      </c>
      <c r="F39" s="12"/>
    </row>
    <row r="40" spans="1:6" ht="43.5" customHeight="1">
      <c r="A40" s="41" t="s">
        <v>64</v>
      </c>
      <c r="B40" s="12">
        <v>21081500</v>
      </c>
      <c r="C40" s="16">
        <v>1013.9</v>
      </c>
      <c r="D40" s="16">
        <v>802.4</v>
      </c>
      <c r="E40" s="57">
        <f t="shared" si="0"/>
        <v>0.7913995463063418</v>
      </c>
      <c r="F40" s="12"/>
    </row>
    <row r="41" spans="1:6" ht="12">
      <c r="A41" s="41" t="s">
        <v>50</v>
      </c>
      <c r="B41" s="12">
        <v>21081700</v>
      </c>
      <c r="C41" s="16">
        <v>3059.1</v>
      </c>
      <c r="D41" s="16">
        <v>3724.5</v>
      </c>
      <c r="E41" s="57">
        <f t="shared" si="0"/>
        <v>1.217514955379033</v>
      </c>
      <c r="F41" s="12"/>
    </row>
    <row r="42" spans="1:6" ht="37.5">
      <c r="A42" s="41" t="s">
        <v>80</v>
      </c>
      <c r="B42" s="12">
        <v>21081800</v>
      </c>
      <c r="C42" s="16">
        <v>0</v>
      </c>
      <c r="D42" s="16">
        <v>15.6</v>
      </c>
      <c r="E42" s="66" t="s">
        <v>48</v>
      </c>
      <c r="F42" s="12"/>
    </row>
    <row r="43" spans="1:6" ht="49.5">
      <c r="A43" s="41" t="s">
        <v>81</v>
      </c>
      <c r="B43" s="12">
        <v>21082400</v>
      </c>
      <c r="C43" s="16">
        <v>0</v>
      </c>
      <c r="D43" s="16">
        <v>45.9</v>
      </c>
      <c r="E43" s="66" t="s">
        <v>48</v>
      </c>
      <c r="F43" s="12"/>
    </row>
    <row r="44" spans="1:10" ht="25.5">
      <c r="A44" s="40" t="s">
        <v>29</v>
      </c>
      <c r="B44" s="10">
        <v>22000000</v>
      </c>
      <c r="C44" s="11">
        <f>C46+C47+C48+C49+C50+C51+C45</f>
        <v>22767.334</v>
      </c>
      <c r="D44" s="11">
        <f>D46+D47+D48+D49+D50+D51+D45</f>
        <v>30811.199999999997</v>
      </c>
      <c r="E44" s="56">
        <f t="shared" si="0"/>
        <v>1.353307330581613</v>
      </c>
      <c r="F44" s="12"/>
      <c r="J44" s="33" t="s">
        <v>49</v>
      </c>
    </row>
    <row r="45" spans="1:10" ht="12">
      <c r="A45" s="41"/>
      <c r="B45" s="31"/>
      <c r="C45" s="32"/>
      <c r="D45" s="32"/>
      <c r="E45" s="59"/>
      <c r="F45" s="12"/>
      <c r="J45" s="33"/>
    </row>
    <row r="46" spans="1:13" ht="37.5">
      <c r="A46" s="41" t="s">
        <v>73</v>
      </c>
      <c r="B46" s="31">
        <v>22010300</v>
      </c>
      <c r="C46" s="32">
        <v>913.225</v>
      </c>
      <c r="D46" s="32">
        <v>596.5</v>
      </c>
      <c r="E46" s="57">
        <f t="shared" si="0"/>
        <v>0.6531796654712694</v>
      </c>
      <c r="F46" s="12"/>
      <c r="M46" s="33" t="s">
        <v>37</v>
      </c>
    </row>
    <row r="47" spans="1:6" ht="20.25" customHeight="1">
      <c r="A47" s="41" t="s">
        <v>0</v>
      </c>
      <c r="B47" s="31">
        <v>22012500</v>
      </c>
      <c r="C47" s="32">
        <v>13365.464</v>
      </c>
      <c r="D47" s="32">
        <v>22412</v>
      </c>
      <c r="E47" s="57">
        <f t="shared" si="0"/>
        <v>1.6768591049289423</v>
      </c>
      <c r="F47" s="12"/>
    </row>
    <row r="48" spans="1:6" ht="26.25" customHeight="1">
      <c r="A48" s="41" t="s">
        <v>65</v>
      </c>
      <c r="B48" s="31">
        <v>22012600</v>
      </c>
      <c r="C48" s="32">
        <v>992.267</v>
      </c>
      <c r="D48" s="32">
        <v>563.1</v>
      </c>
      <c r="E48" s="57">
        <f t="shared" si="0"/>
        <v>0.5674883877021003</v>
      </c>
      <c r="F48" s="12"/>
    </row>
    <row r="49" spans="1:6" ht="38.25" customHeight="1">
      <c r="A49" s="41" t="s">
        <v>66</v>
      </c>
      <c r="B49" s="31">
        <v>22012900</v>
      </c>
      <c r="C49" s="32">
        <v>49.3</v>
      </c>
      <c r="D49" s="32">
        <v>25.8</v>
      </c>
      <c r="E49" s="57">
        <f t="shared" si="0"/>
        <v>0.5233265720081136</v>
      </c>
      <c r="F49" s="12"/>
    </row>
    <row r="50" spans="1:6" ht="36" customHeight="1">
      <c r="A50" s="44" t="s">
        <v>34</v>
      </c>
      <c r="B50" s="12">
        <v>22080400</v>
      </c>
      <c r="C50" s="13">
        <v>7016.024</v>
      </c>
      <c r="D50" s="13">
        <v>6926</v>
      </c>
      <c r="E50" s="57">
        <f>D50/C50</f>
        <v>0.9871688010189247</v>
      </c>
      <c r="F50" s="12"/>
    </row>
    <row r="51" spans="1:6" ht="12">
      <c r="A51" s="48" t="s">
        <v>14</v>
      </c>
      <c r="B51" s="12">
        <v>22090000</v>
      </c>
      <c r="C51" s="16">
        <v>431.054</v>
      </c>
      <c r="D51" s="16">
        <v>287.8</v>
      </c>
      <c r="E51" s="57">
        <f t="shared" si="0"/>
        <v>0.6676657680940208</v>
      </c>
      <c r="F51" s="12"/>
    </row>
    <row r="52" spans="1:10" ht="12.75">
      <c r="A52" s="40" t="s">
        <v>15</v>
      </c>
      <c r="B52" s="10">
        <v>24000000</v>
      </c>
      <c r="C52" s="11">
        <f>C53+C54</f>
        <v>621.947</v>
      </c>
      <c r="D52" s="11">
        <f>D53+D54</f>
        <v>1614</v>
      </c>
      <c r="E52" s="56">
        <f t="shared" si="0"/>
        <v>2.59507642934205</v>
      </c>
      <c r="F52" s="12"/>
      <c r="J52" s="33" t="s">
        <v>37</v>
      </c>
    </row>
    <row r="53" spans="1:6" ht="14.25" customHeight="1">
      <c r="A53" s="48" t="s">
        <v>16</v>
      </c>
      <c r="B53" s="12">
        <v>24060300</v>
      </c>
      <c r="C53" s="13">
        <v>572.022</v>
      </c>
      <c r="D53" s="13">
        <v>1614</v>
      </c>
      <c r="E53" s="56">
        <f>D53/C53</f>
        <v>2.821569799762946</v>
      </c>
      <c r="F53" s="12"/>
    </row>
    <row r="54" spans="1:6" ht="24.75">
      <c r="A54" s="41" t="s">
        <v>67</v>
      </c>
      <c r="B54" s="12">
        <v>24062200</v>
      </c>
      <c r="C54" s="13">
        <v>49.925</v>
      </c>
      <c r="D54" s="13">
        <v>0</v>
      </c>
      <c r="E54" s="59" t="s">
        <v>48</v>
      </c>
      <c r="F54" s="12"/>
    </row>
    <row r="55" spans="1:6" ht="13.5">
      <c r="A55" s="49" t="s">
        <v>47</v>
      </c>
      <c r="B55" s="18">
        <v>40000000</v>
      </c>
      <c r="C55" s="4">
        <f>C56+C60+C63</f>
        <v>1488124.941</v>
      </c>
      <c r="D55" s="4">
        <f>D56+D60+D63</f>
        <v>546184.9</v>
      </c>
      <c r="E55" s="55">
        <f t="shared" si="0"/>
        <v>0.3670289267734274</v>
      </c>
      <c r="F55" s="12"/>
    </row>
    <row r="56" spans="1:6" ht="12.75">
      <c r="A56" s="45" t="s">
        <v>19</v>
      </c>
      <c r="B56" s="34">
        <v>41030000</v>
      </c>
      <c r="C56" s="35">
        <v>1437072.232</v>
      </c>
      <c r="D56" s="35">
        <f>D57</f>
        <v>513078.9</v>
      </c>
      <c r="E56" s="56">
        <f>D56/C56</f>
        <v>0.35703069656139597</v>
      </c>
      <c r="F56" s="34"/>
    </row>
    <row r="57" spans="1:6" ht="12.75">
      <c r="A57" s="41" t="s">
        <v>74</v>
      </c>
      <c r="B57" s="12">
        <v>41033900</v>
      </c>
      <c r="C57" s="16">
        <v>503797.7</v>
      </c>
      <c r="D57" s="16">
        <v>513078.9</v>
      </c>
      <c r="E57" s="56">
        <f>D57/C57</f>
        <v>1.0184224739414254</v>
      </c>
      <c r="F57" s="12"/>
    </row>
    <row r="58" spans="1:6" ht="25.5">
      <c r="A58" s="48" t="s">
        <v>75</v>
      </c>
      <c r="B58" s="12">
        <v>41035700</v>
      </c>
      <c r="C58" s="16">
        <v>141575</v>
      </c>
      <c r="D58" s="16">
        <v>0</v>
      </c>
      <c r="E58" s="56" t="s">
        <v>48</v>
      </c>
      <c r="F58" s="12"/>
    </row>
    <row r="59" spans="1:6" ht="26.25" customHeight="1">
      <c r="A59" s="41" t="s">
        <v>76</v>
      </c>
      <c r="B59" s="12"/>
      <c r="C59" s="16">
        <f>C56-C57-C58</f>
        <v>791699.5320000001</v>
      </c>
      <c r="D59" s="16">
        <v>0</v>
      </c>
      <c r="E59" s="56">
        <f>D59/C59</f>
        <v>0</v>
      </c>
      <c r="F59" s="12"/>
    </row>
    <row r="60" spans="1:6" ht="26.25" customHeight="1">
      <c r="A60" s="45" t="s">
        <v>57</v>
      </c>
      <c r="B60" s="17">
        <v>41040000</v>
      </c>
      <c r="C60" s="2">
        <f>C61+C62</f>
        <v>7789.3</v>
      </c>
      <c r="D60" s="2">
        <f>D61+D62</f>
        <v>5252.9</v>
      </c>
      <c r="E60" s="55">
        <f t="shared" si="0"/>
        <v>0.6743738204973488</v>
      </c>
      <c r="F60" s="12"/>
    </row>
    <row r="61" spans="1:6" ht="63">
      <c r="A61" s="41" t="s">
        <v>51</v>
      </c>
      <c r="B61" s="12">
        <v>41040200</v>
      </c>
      <c r="C61" s="13">
        <v>7789.3</v>
      </c>
      <c r="D61" s="13">
        <v>0</v>
      </c>
      <c r="E61" s="56">
        <f t="shared" si="0"/>
        <v>0</v>
      </c>
      <c r="F61" s="12"/>
    </row>
    <row r="62" spans="1:6" ht="12.75">
      <c r="A62" s="41" t="s">
        <v>82</v>
      </c>
      <c r="B62" s="12">
        <v>41040400</v>
      </c>
      <c r="C62" s="13">
        <v>0</v>
      </c>
      <c r="D62" s="13">
        <v>5252.9</v>
      </c>
      <c r="E62" s="56" t="s">
        <v>48</v>
      </c>
      <c r="F62" s="12"/>
    </row>
    <row r="63" spans="1:6" ht="25.5">
      <c r="A63" s="45" t="s">
        <v>58</v>
      </c>
      <c r="B63" s="34">
        <v>41050000</v>
      </c>
      <c r="C63" s="35">
        <v>43263.409</v>
      </c>
      <c r="D63" s="35">
        <v>27853.1</v>
      </c>
      <c r="E63" s="56">
        <f t="shared" si="0"/>
        <v>0.6438027109699099</v>
      </c>
      <c r="F63" s="34"/>
    </row>
    <row r="64" spans="1:6" ht="15">
      <c r="A64" s="39" t="s">
        <v>30</v>
      </c>
      <c r="B64" s="12"/>
      <c r="C64" s="19">
        <f>C9+C33+C55</f>
        <v>3520837.555</v>
      </c>
      <c r="D64" s="19">
        <f>D9+D33+D55</f>
        <v>3040448.1</v>
      </c>
      <c r="E64" s="60">
        <f t="shared" si="0"/>
        <v>0.8635581882163831</v>
      </c>
      <c r="F64" s="12"/>
    </row>
    <row r="65" spans="1:6" ht="15">
      <c r="A65" s="75" t="s">
        <v>31</v>
      </c>
      <c r="B65" s="68"/>
      <c r="C65" s="68"/>
      <c r="D65" s="68"/>
      <c r="E65" s="68"/>
      <c r="F65" s="12"/>
    </row>
    <row r="66" spans="1:9" ht="26.25" customHeight="1">
      <c r="A66" s="39" t="s">
        <v>9</v>
      </c>
      <c r="B66" s="9">
        <v>10000000</v>
      </c>
      <c r="C66" s="2">
        <f>C67</f>
        <v>732.93</v>
      </c>
      <c r="D66" s="2">
        <f>D67</f>
        <v>882</v>
      </c>
      <c r="E66" s="55">
        <f>D66/C66</f>
        <v>1.2033891367524867</v>
      </c>
      <c r="F66" s="12"/>
      <c r="I66" s="33" t="s">
        <v>37</v>
      </c>
    </row>
    <row r="67" spans="1:6" ht="12.75">
      <c r="A67" s="45" t="s">
        <v>40</v>
      </c>
      <c r="B67" s="34">
        <v>19000000</v>
      </c>
      <c r="C67" s="35">
        <f>C68+C69</f>
        <v>732.93</v>
      </c>
      <c r="D67" s="35">
        <f>D68+D69</f>
        <v>882</v>
      </c>
      <c r="E67" s="56">
        <f t="shared" si="0"/>
        <v>1.2033891367524867</v>
      </c>
      <c r="F67" s="12"/>
    </row>
    <row r="68" spans="1:6" ht="12">
      <c r="A68" s="41" t="s">
        <v>36</v>
      </c>
      <c r="B68" s="12">
        <v>19010000</v>
      </c>
      <c r="C68" s="13">
        <v>732.03</v>
      </c>
      <c r="D68" s="13">
        <v>882</v>
      </c>
      <c r="E68" s="57">
        <f t="shared" si="0"/>
        <v>1.2048686529240604</v>
      </c>
      <c r="F68" s="12"/>
    </row>
    <row r="69" spans="1:6" ht="12.75">
      <c r="A69" s="41" t="s">
        <v>86</v>
      </c>
      <c r="B69" s="12">
        <v>19050000</v>
      </c>
      <c r="C69" s="13">
        <v>0.9</v>
      </c>
      <c r="D69" s="13">
        <v>0</v>
      </c>
      <c r="E69" s="56" t="s">
        <v>48</v>
      </c>
      <c r="F69" s="63"/>
    </row>
    <row r="70" spans="1:6" ht="25.5" customHeight="1">
      <c r="A70" s="39" t="s">
        <v>12</v>
      </c>
      <c r="B70" s="17">
        <v>20000000</v>
      </c>
      <c r="C70" s="2">
        <f>C71+C72+C78</f>
        <v>115950.742</v>
      </c>
      <c r="D70" s="2">
        <f>D71+D72+D78</f>
        <v>87896.20000000001</v>
      </c>
      <c r="E70" s="55">
        <f t="shared" si="0"/>
        <v>0.7580477579005058</v>
      </c>
      <c r="F70" s="12"/>
    </row>
    <row r="71" spans="1:6" ht="37.5">
      <c r="A71" s="47" t="s">
        <v>68</v>
      </c>
      <c r="B71" s="20">
        <v>21110000</v>
      </c>
      <c r="C71" s="5">
        <v>34.686</v>
      </c>
      <c r="D71" s="5">
        <v>0</v>
      </c>
      <c r="E71" s="57">
        <f>D71/C71</f>
        <v>0</v>
      </c>
      <c r="F71" s="12"/>
    </row>
    <row r="72" spans="1:6" ht="12.75">
      <c r="A72" s="40" t="s">
        <v>15</v>
      </c>
      <c r="B72" s="10">
        <v>24000000</v>
      </c>
      <c r="C72" s="11">
        <f>C73+C74+C77+C76+C75</f>
        <v>50718.140999999996</v>
      </c>
      <c r="D72" s="11">
        <f>D73+D74+D77+D76+D75</f>
        <v>10542.1</v>
      </c>
      <c r="E72" s="56">
        <f t="shared" si="0"/>
        <v>0.20785659316653585</v>
      </c>
      <c r="F72" s="12"/>
    </row>
    <row r="73" spans="1:6" ht="12.75">
      <c r="A73" s="41"/>
      <c r="B73" s="15"/>
      <c r="C73" s="11"/>
      <c r="D73" s="11"/>
      <c r="E73" s="56"/>
      <c r="F73" s="12"/>
    </row>
    <row r="74" spans="1:6" ht="37.5">
      <c r="A74" s="41" t="s">
        <v>52</v>
      </c>
      <c r="B74" s="12">
        <v>24062100</v>
      </c>
      <c r="C74" s="13">
        <v>50.265</v>
      </c>
      <c r="D74" s="13">
        <v>63.6</v>
      </c>
      <c r="E74" s="57">
        <f t="shared" si="0"/>
        <v>1.2652939421068339</v>
      </c>
      <c r="F74" s="12"/>
    </row>
    <row r="75" spans="1:6" ht="12">
      <c r="A75" s="41" t="s">
        <v>84</v>
      </c>
      <c r="B75" s="12">
        <v>24110700</v>
      </c>
      <c r="C75" s="37">
        <v>0.024</v>
      </c>
      <c r="D75" s="37">
        <v>0.1</v>
      </c>
      <c r="E75" s="57">
        <f t="shared" si="0"/>
        <v>4.166666666666667</v>
      </c>
      <c r="F75" s="12"/>
    </row>
    <row r="76" spans="1:6" ht="53.25" customHeight="1">
      <c r="A76" s="41" t="s">
        <v>55</v>
      </c>
      <c r="B76" s="12">
        <v>24110900</v>
      </c>
      <c r="C76" s="13">
        <v>2.432</v>
      </c>
      <c r="D76" s="13">
        <v>15.9</v>
      </c>
      <c r="E76" s="56" t="s">
        <v>56</v>
      </c>
      <c r="F76" s="12"/>
    </row>
    <row r="77" spans="1:6" ht="27.75" customHeight="1">
      <c r="A77" s="44" t="s">
        <v>41</v>
      </c>
      <c r="B77" s="12">
        <v>24170000</v>
      </c>
      <c r="C77" s="13">
        <v>50665.42</v>
      </c>
      <c r="D77" s="13">
        <v>10462.5</v>
      </c>
      <c r="E77" s="57">
        <f t="shared" si="0"/>
        <v>0.20650179155723963</v>
      </c>
      <c r="F77" s="63"/>
    </row>
    <row r="78" spans="1:6" ht="12.75">
      <c r="A78" s="40" t="s">
        <v>17</v>
      </c>
      <c r="B78" s="10">
        <v>25000000</v>
      </c>
      <c r="C78" s="11">
        <v>65197.915</v>
      </c>
      <c r="D78" s="11">
        <v>77354.1</v>
      </c>
      <c r="E78" s="56">
        <f t="shared" si="0"/>
        <v>1.1864505176277493</v>
      </c>
      <c r="F78" s="12"/>
    </row>
    <row r="79" spans="1:6" ht="13.5">
      <c r="A79" s="39" t="s">
        <v>18</v>
      </c>
      <c r="B79" s="17">
        <v>30000000</v>
      </c>
      <c r="C79" s="2">
        <f>C80+C81</f>
        <v>23713.218</v>
      </c>
      <c r="D79" s="2">
        <f>D80+D81</f>
        <v>7031.8</v>
      </c>
      <c r="E79" s="55">
        <f t="shared" si="0"/>
        <v>0.2965350379691192</v>
      </c>
      <c r="F79" s="12"/>
    </row>
    <row r="80" spans="1:6" ht="24.75">
      <c r="A80" s="44" t="s">
        <v>22</v>
      </c>
      <c r="B80" s="12">
        <v>31030000</v>
      </c>
      <c r="C80" s="13">
        <v>19262.6</v>
      </c>
      <c r="D80" s="13">
        <v>1851.3</v>
      </c>
      <c r="E80" s="57">
        <f t="shared" si="0"/>
        <v>0.0961085211757499</v>
      </c>
      <c r="F80" s="63"/>
    </row>
    <row r="81" spans="1:10" ht="12">
      <c r="A81" s="47" t="s">
        <v>69</v>
      </c>
      <c r="B81" s="12">
        <v>33010000</v>
      </c>
      <c r="C81" s="13">
        <v>4450.618</v>
      </c>
      <c r="D81" s="13">
        <v>5180.5</v>
      </c>
      <c r="E81" s="57">
        <f t="shared" si="0"/>
        <v>1.1639956518398118</v>
      </c>
      <c r="F81" s="12"/>
      <c r="J81" s="33" t="s">
        <v>37</v>
      </c>
    </row>
    <row r="82" spans="1:6" ht="13.5">
      <c r="A82" s="39" t="s">
        <v>47</v>
      </c>
      <c r="B82" s="18">
        <v>40000000</v>
      </c>
      <c r="C82" s="4">
        <f>C83</f>
        <v>477.4</v>
      </c>
      <c r="D82" s="4">
        <f>D83</f>
        <v>0</v>
      </c>
      <c r="E82" s="55" t="s">
        <v>48</v>
      </c>
      <c r="F82" s="12"/>
    </row>
    <row r="83" spans="1:6" ht="25.5">
      <c r="A83" s="47" t="s">
        <v>58</v>
      </c>
      <c r="B83" s="10">
        <v>41050000</v>
      </c>
      <c r="C83" s="32">
        <v>477.4</v>
      </c>
      <c r="D83" s="32">
        <v>0</v>
      </c>
      <c r="E83" s="56" t="s">
        <v>48</v>
      </c>
      <c r="F83" s="12"/>
    </row>
    <row r="84" spans="1:6" ht="13.5">
      <c r="A84" s="39" t="s">
        <v>20</v>
      </c>
      <c r="B84" s="17">
        <v>50000000</v>
      </c>
      <c r="C84" s="2">
        <f>C85</f>
        <v>8872.491</v>
      </c>
      <c r="D84" s="2">
        <f>D85</f>
        <v>5615.5</v>
      </c>
      <c r="E84" s="55">
        <f>D84/C84</f>
        <v>0.6329113210709372</v>
      </c>
      <c r="F84" s="12"/>
    </row>
    <row r="85" spans="1:6" ht="37.5">
      <c r="A85" s="41" t="s">
        <v>59</v>
      </c>
      <c r="B85" s="12">
        <v>50110000</v>
      </c>
      <c r="C85" s="13">
        <v>8872.491</v>
      </c>
      <c r="D85" s="13">
        <v>5615.5</v>
      </c>
      <c r="E85" s="57">
        <f>D85/C85</f>
        <v>0.6329113210709372</v>
      </c>
      <c r="F85" s="12"/>
    </row>
    <row r="86" spans="1:6" ht="15">
      <c r="A86" s="50" t="s">
        <v>32</v>
      </c>
      <c r="B86" s="21"/>
      <c r="C86" s="19">
        <f>C66+C70+C79+C82+C84</f>
        <v>149746.781</v>
      </c>
      <c r="D86" s="19">
        <f>D66+D70+D79+D82+D84</f>
        <v>101425.50000000001</v>
      </c>
      <c r="E86" s="60">
        <f>D86/C86</f>
        <v>0.6773133907966945</v>
      </c>
      <c r="F86" s="12"/>
    </row>
    <row r="87" spans="1:6" ht="15">
      <c r="A87" s="45" t="s">
        <v>85</v>
      </c>
      <c r="B87" s="21"/>
      <c r="C87" s="19">
        <f>C77+C80+C81+C82</f>
        <v>74856.03799999999</v>
      </c>
      <c r="D87" s="19">
        <f>D77+D80+D81+D75</f>
        <v>17494.399999999998</v>
      </c>
      <c r="E87" s="60">
        <f>D87/C87</f>
        <v>0.23370726620610086</v>
      </c>
      <c r="F87" s="12"/>
    </row>
    <row r="88" spans="1:6" ht="15.75" thickBot="1">
      <c r="A88" s="51" t="s">
        <v>33</v>
      </c>
      <c r="B88" s="52"/>
      <c r="C88" s="53">
        <v>3670584.4</v>
      </c>
      <c r="D88" s="53">
        <f>D64+D86</f>
        <v>3141873.6</v>
      </c>
      <c r="E88" s="61">
        <f>D88/C88</f>
        <v>0.8559600482146658</v>
      </c>
      <c r="F88" s="12"/>
    </row>
    <row r="89" spans="1:5" ht="15">
      <c r="A89" s="22"/>
      <c r="B89" s="6"/>
      <c r="C89" s="23"/>
      <c r="D89" s="23"/>
      <c r="E89" s="23"/>
    </row>
    <row r="90" spans="1:5" ht="13.5">
      <c r="A90" s="29"/>
      <c r="B90" s="1"/>
      <c r="C90" s="69"/>
      <c r="D90" s="69"/>
      <c r="E90" s="7"/>
    </row>
    <row r="91" spans="1:4" ht="13.5">
      <c r="A91" s="29"/>
      <c r="B91" s="30"/>
      <c r="C91" s="69"/>
      <c r="D91" s="69"/>
    </row>
    <row r="92" spans="1:4" ht="12.75">
      <c r="A92" s="24"/>
      <c r="B92" s="25"/>
      <c r="C92" s="70"/>
      <c r="D92" s="70"/>
    </row>
  </sheetData>
  <sheetProtection/>
  <mergeCells count="12">
    <mergeCell ref="F6:F7"/>
    <mergeCell ref="A8:E8"/>
    <mergeCell ref="A65:E65"/>
    <mergeCell ref="C90:D90"/>
    <mergeCell ref="C91:D91"/>
    <mergeCell ref="C92:D92"/>
    <mergeCell ref="A4:E4"/>
    <mergeCell ref="A6:A7"/>
    <mergeCell ref="B6:B7"/>
    <mergeCell ref="C6:C7"/>
    <mergeCell ref="D6:D7"/>
    <mergeCell ref="E6:E7"/>
  </mergeCells>
  <printOptions/>
  <pageMargins left="1.01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08_doh1</dc:creator>
  <cp:keywords/>
  <dc:description/>
  <cp:lastModifiedBy>INNA</cp:lastModifiedBy>
  <cp:lastPrinted>2023-02-22T13:10:32Z</cp:lastPrinted>
  <dcterms:created xsi:type="dcterms:W3CDTF">2011-02-09T09:01:46Z</dcterms:created>
  <dcterms:modified xsi:type="dcterms:W3CDTF">2023-02-28T14:50:22Z</dcterms:modified>
  <cp:category/>
  <cp:version/>
  <cp:contentType/>
  <cp:contentStatus/>
</cp:coreProperties>
</file>