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4055" activeTab="0"/>
  </bookViews>
  <sheets>
    <sheet name="2019-2020" sheetId="1" r:id="rId1"/>
  </sheets>
  <externalReferences>
    <externalReference r:id="rId4"/>
  </externalReferences>
  <definedNames>
    <definedName name="_xlnm.Print_Area" localSheetId="0">'2019-2020'!$A$4:$E$88</definedName>
  </definedNames>
  <calcPr fullCalcOnLoad="1"/>
</workbook>
</file>

<file path=xl/sharedStrings.xml><?xml version="1.0" encoding="utf-8"?>
<sst xmlns="http://schemas.openxmlformats.org/spreadsheetml/2006/main" count="104" uniqueCount="85">
  <si>
    <t>Додаток 1</t>
  </si>
  <si>
    <t>Інформація про виконання дохідної частини бюджету ТМТГ за 2019-2020 рр.</t>
  </si>
  <si>
    <t xml:space="preserve">                                            тис.грн.</t>
  </si>
  <si>
    <t>Назва доходів, згідно з бюджетною класифікацією</t>
  </si>
  <si>
    <t>Код бюдж. класифікації</t>
  </si>
  <si>
    <t>Факт за 2019р.</t>
  </si>
  <si>
    <t>Факт за 2020 р.</t>
  </si>
  <si>
    <t>%</t>
  </si>
  <si>
    <t>% прим.</t>
  </si>
  <si>
    <t>І 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</si>
  <si>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</si>
  <si>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</si>
  <si>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</si>
  <si>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</si>
  <si>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</si>
  <si>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природніх ресурсів</t>
  </si>
  <si>
    <t xml:space="preserve">Збір за спец. використання лісових ресурсів </t>
  </si>
  <si>
    <t>Рентна плата  за спец. використання води</t>
  </si>
  <si>
    <t xml:space="preserve">Рентна плата за користування надрами </t>
  </si>
  <si>
    <t>Внутрішні  податки на товари та послуги</t>
  </si>
  <si>
    <t>Акцизний податок з виробленого в Україні пального</t>
  </si>
  <si>
    <t>Акцизний податок з ввезеного в Україну пального</t>
  </si>
  <si>
    <t>Акцизний податок з реалізації  суб"єктами господарювання роздрібної торгівлі підакцизних товарів</t>
  </si>
  <si>
    <t xml:space="preserve">Місцеві податки і збори </t>
  </si>
  <si>
    <t>Податок на нерухоме майно, відмінне від земельної ділянки</t>
  </si>
  <si>
    <t>180101-104</t>
  </si>
  <si>
    <t>Плата за землю</t>
  </si>
  <si>
    <t>180105-109</t>
  </si>
  <si>
    <t xml:space="preserve"> </t>
  </si>
  <si>
    <t xml:space="preserve">Транспортний податок </t>
  </si>
  <si>
    <t>180110-111</t>
  </si>
  <si>
    <t xml:space="preserve">Єдиний податок </t>
  </si>
  <si>
    <t>Збір за  місця для паркування транспортних засобів</t>
  </si>
  <si>
    <t xml:space="preserve">Туристичний збір </t>
  </si>
  <si>
    <t xml:space="preserve">Збір за провадження деяких видів підпр. діяльності </t>
  </si>
  <si>
    <t>х</t>
  </si>
  <si>
    <t>Неподаткові надходження</t>
  </si>
  <si>
    <t>Доходи від власності і підприємницької діяльності</t>
  </si>
  <si>
    <t>Частина чистого прибутку комунальних унітарних підприємств</t>
  </si>
  <si>
    <t>Плата за розміщення тимчасово вільних коштів</t>
  </si>
  <si>
    <t>Інші надходження</t>
  </si>
  <si>
    <t>Штрафні  санкції за поруш. законодавства про патентування</t>
  </si>
  <si>
    <t>Адміністративні штрафи та інші санкції</t>
  </si>
  <si>
    <t>Адміністративні штрафи та ін. санкції за поруш. закон. в сфері в-ва та обігу алкоголю</t>
  </si>
  <si>
    <t>Плата за встановлення земельного сервітуту</t>
  </si>
  <si>
    <t>Адміністративні збори та платежі, доходи від некомерційного та побічного продажу</t>
  </si>
  <si>
    <t xml:space="preserve">  </t>
  </si>
  <si>
    <t>Плата за ліцензії на певні види господарської діяльності…</t>
  </si>
  <si>
    <t>Адміністративний збір  за провед. держреєстрації юридичних та фізичних осіб-підприємців</t>
  </si>
  <si>
    <t>Плата за надання інших адміністративних послуг</t>
  </si>
  <si>
    <t xml:space="preserve">Адмінбір за держреєстрацію реч.прав на нерух. майно </t>
  </si>
  <si>
    <t>Плата за скороч.  термінів надання  послуг  у сфері держреєстрації</t>
  </si>
  <si>
    <t>Надходження від орендної плати за користування цілісним майновим комплексом та ін.майном, що у комунальній власності</t>
  </si>
  <si>
    <t>Державне мито</t>
  </si>
  <si>
    <t>Інші неподаткові надходження</t>
  </si>
  <si>
    <t>Надходження сум кредиторської та депонентської заборгованості</t>
  </si>
  <si>
    <t>Надходження коштів з рахунків виборчих фондів</t>
  </si>
  <si>
    <t>Доходи від операцій з капіталом</t>
  </si>
  <si>
    <t>Кошти від реалізації безхазяйного майна</t>
  </si>
  <si>
    <t>Надходження коштів від Державного фонду дорогоцінних металів і дорогоцінного каміння</t>
  </si>
  <si>
    <t>Офіційні трансферти</t>
  </si>
  <si>
    <t>Дотації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</si>
  <si>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</si>
  <si>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Субвенції </t>
  </si>
  <si>
    <t>Субвенції з державного бюджету</t>
  </si>
  <si>
    <t>Субвенції з місцевих бюджетів іншим бюджетам</t>
  </si>
  <si>
    <t>Разом доходів загального фонду</t>
  </si>
  <si>
    <t>ІІ. Спеціальний фонд</t>
  </si>
  <si>
    <t>Інші податки та збори</t>
  </si>
  <si>
    <t>Екологічний податок</t>
  </si>
  <si>
    <t>Надходження коштів від відшкодування втрат с/г і л/г виробництва</t>
  </si>
  <si>
    <r>
      <t>І</t>
    </r>
    <r>
      <rPr>
        <sz val="10"/>
        <rFont val="Arial Cyr"/>
        <family val="0"/>
      </rPr>
      <t>нші надходження до фондів охорони навкол. середовища</t>
    </r>
  </si>
  <si>
    <t>Грошові стягнення за шкоду, заподіяну порушенням законодавства про охорону навколишнього природного середовища</t>
  </si>
  <si>
    <t>Плата за гарантії , надані міською радою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</si>
  <si>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</si>
  <si>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</si>
  <si>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відчуження майна, що знаходиться у комунальній власності</t>
  </si>
  <si>
    <t>Надходження від продажу земельних ділянок не с/г призначення</t>
  </si>
  <si>
    <t>Субвенція з місцевого бюджету за рахунок залишку кошт.освітн.субвенції. що утворився на початок бюдж.періоду</t>
  </si>
  <si>
    <t>Інші субвенції з місцевого бюджету</t>
  </si>
  <si>
    <t>Цільові фонди</t>
  </si>
  <si>
    <t>Цільові фонди, утворені органами місцевого самоврядування та місцевими органами виконавчої влади</t>
  </si>
  <si>
    <t>Разом доходів спеціального фонду</t>
  </si>
  <si>
    <t xml:space="preserve">в тому числі бюджет розвитку </t>
  </si>
  <si>
    <t>Всього доходів бюджету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</si>
</sst>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%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2"/>
    </font>
    <font>
      <i/>
      <sz val="11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8"/>
      <name val="Arial Cyr"/>
      <family val="0"/>
    </font>
    <font>
      <i/>
      <sz val="10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i/>
      <sz val="11"/>
      <name val="Arial Cyr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8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52" applyAlignment="1">
      <alignment wrapText="1" shrinkToFit="1"/>
      <protection/>
    </xf>
    <xf numFmtId="0" fontId="18" fillId="0" borderId="0" xfId="52">
      <alignment/>
      <protection/>
    </xf>
    <xf numFmtId="164" fontId="18" fillId="0" borderId="0" xfId="52" applyNumberFormat="1">
      <alignment/>
      <protection/>
    </xf>
    <xf numFmtId="164" fontId="0" fillId="0" borderId="0" xfId="52" applyNumberFormat="1" applyFont="1">
      <alignment/>
      <protection/>
    </xf>
    <xf numFmtId="0" fontId="19" fillId="0" borderId="10" xfId="52" applyFont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0" xfId="52" applyFont="1" applyAlignment="1">
      <alignment/>
      <protection/>
    </xf>
    <xf numFmtId="0" fontId="20" fillId="0" borderId="13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164" fontId="18" fillId="0" borderId="14" xfId="52" applyNumberFormat="1" applyBorder="1">
      <alignment/>
      <protection/>
    </xf>
    <xf numFmtId="0" fontId="22" fillId="0" borderId="15" xfId="52" applyFont="1" applyBorder="1" applyAlignment="1">
      <alignment horizontal="center" vertical="center" wrapText="1" shrinkToFit="1"/>
      <protection/>
    </xf>
    <xf numFmtId="0" fontId="22" fillId="0" borderId="16" xfId="52" applyFont="1" applyBorder="1" applyAlignment="1">
      <alignment horizontal="center" vertical="center" wrapText="1" shrinkToFit="1"/>
      <protection/>
    </xf>
    <xf numFmtId="164" fontId="22" fillId="0" borderId="16" xfId="52" applyNumberFormat="1" applyFont="1" applyBorder="1" applyAlignment="1">
      <alignment horizontal="center" vertical="center" wrapText="1" shrinkToFit="1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 applyAlignment="1">
      <alignment horizontal="center"/>
      <protection/>
    </xf>
    <xf numFmtId="0" fontId="23" fillId="0" borderId="17" xfId="52" applyFont="1" applyBorder="1" applyAlignment="1">
      <alignment horizontal="center"/>
      <protection/>
    </xf>
    <xf numFmtId="0" fontId="20" fillId="0" borderId="15" xfId="52" applyFont="1" applyBorder="1" applyAlignment="1">
      <alignment horizontal="center" wrapText="1" shrinkToFit="1"/>
      <protection/>
    </xf>
    <xf numFmtId="0" fontId="20" fillId="0" borderId="18" xfId="52" applyFont="1" applyBorder="1">
      <alignment/>
      <protection/>
    </xf>
    <xf numFmtId="164" fontId="20" fillId="0" borderId="16" xfId="52" applyNumberFormat="1" applyFont="1" applyBorder="1" applyAlignment="1">
      <alignment horizontal="center"/>
      <protection/>
    </xf>
    <xf numFmtId="165" fontId="24" fillId="0" borderId="17" xfId="56" applyNumberFormat="1" applyFont="1" applyBorder="1" applyAlignment="1">
      <alignment horizontal="center"/>
    </xf>
    <xf numFmtId="0" fontId="22" fillId="0" borderId="15" xfId="52" applyFont="1" applyBorder="1" applyAlignment="1">
      <alignment wrapText="1" shrinkToFit="1"/>
      <protection/>
    </xf>
    <xf numFmtId="0" fontId="22" fillId="0" borderId="16" xfId="52" applyFont="1" applyBorder="1">
      <alignment/>
      <protection/>
    </xf>
    <xf numFmtId="164" fontId="22" fillId="0" borderId="16" xfId="52" applyNumberFormat="1" applyFont="1" applyBorder="1" applyAlignment="1">
      <alignment horizontal="center"/>
      <protection/>
    </xf>
    <xf numFmtId="0" fontId="0" fillId="0" borderId="15" xfId="52" applyFont="1" applyBorder="1" applyAlignment="1">
      <alignment wrapText="1" shrinkToFit="1"/>
      <protection/>
    </xf>
    <xf numFmtId="0" fontId="18" fillId="0" borderId="16" xfId="52" applyBorder="1">
      <alignment/>
      <protection/>
    </xf>
    <xf numFmtId="164" fontId="18" fillId="0" borderId="16" xfId="52" applyNumberFormat="1" applyBorder="1" applyAlignment="1">
      <alignment horizontal="center"/>
      <protection/>
    </xf>
    <xf numFmtId="0" fontId="18" fillId="0" borderId="15" xfId="52" applyBorder="1" applyAlignment="1">
      <alignment horizontal="left" wrapText="1" shrinkToFit="1"/>
      <protection/>
    </xf>
    <xf numFmtId="0" fontId="25" fillId="0" borderId="15" xfId="52" applyFont="1" applyBorder="1" applyAlignment="1">
      <alignment wrapText="1" shrinkToFit="1"/>
      <protection/>
    </xf>
    <xf numFmtId="0" fontId="25" fillId="0" borderId="16" xfId="52" applyFont="1" applyBorder="1">
      <alignment/>
      <protection/>
    </xf>
    <xf numFmtId="164" fontId="25" fillId="0" borderId="16" xfId="52" applyNumberFormat="1" applyFont="1" applyBorder="1" applyAlignment="1">
      <alignment horizontal="center"/>
      <protection/>
    </xf>
    <xf numFmtId="0" fontId="18" fillId="0" borderId="15" xfId="52" applyFont="1" applyBorder="1" applyAlignment="1">
      <alignment wrapText="1" shrinkToFit="1"/>
      <protection/>
    </xf>
    <xf numFmtId="0" fontId="18" fillId="0" borderId="16" xfId="52" applyFont="1" applyBorder="1">
      <alignment/>
      <protection/>
    </xf>
    <xf numFmtId="164" fontId="18" fillId="0" borderId="16" xfId="52" applyNumberFormat="1" applyFont="1" applyBorder="1" applyAlignment="1">
      <alignment horizontal="center"/>
      <protection/>
    </xf>
    <xf numFmtId="0" fontId="22" fillId="0" borderId="15" xfId="52" applyFont="1" applyBorder="1" applyAlignment="1">
      <alignment wrapText="1" shrinkToFit="1"/>
      <protection/>
    </xf>
    <xf numFmtId="0" fontId="22" fillId="0" borderId="16" xfId="52" applyFont="1" applyBorder="1">
      <alignment/>
      <protection/>
    </xf>
    <xf numFmtId="164" fontId="22" fillId="0" borderId="16" xfId="52" applyNumberFormat="1" applyFont="1" applyBorder="1" applyAlignment="1">
      <alignment horizontal="center"/>
      <protection/>
    </xf>
    <xf numFmtId="0" fontId="26" fillId="0" borderId="15" xfId="52" applyFont="1" applyBorder="1" applyAlignment="1">
      <alignment horizontal="left" vertical="justify"/>
      <protection/>
    </xf>
    <xf numFmtId="164" fontId="18" fillId="0" borderId="16" xfId="52" applyNumberFormat="1" applyFont="1" applyBorder="1" applyAlignment="1">
      <alignment horizontal="center"/>
      <protection/>
    </xf>
    <xf numFmtId="165" fontId="27" fillId="0" borderId="17" xfId="56" applyNumberFormat="1" applyFont="1" applyBorder="1" applyAlignment="1">
      <alignment horizontal="center"/>
    </xf>
    <xf numFmtId="164" fontId="20" fillId="0" borderId="16" xfId="52" applyNumberFormat="1" applyFont="1" applyBorder="1" applyAlignment="1">
      <alignment horizontal="center"/>
      <protection/>
    </xf>
    <xf numFmtId="0" fontId="26" fillId="0" borderId="15" xfId="52" applyFont="1" applyBorder="1" applyAlignment="1">
      <alignment horizontal="left" vertical="center"/>
      <protection/>
    </xf>
    <xf numFmtId="0" fontId="28" fillId="0" borderId="16" xfId="52" applyFont="1" applyBorder="1">
      <alignment/>
      <protection/>
    </xf>
    <xf numFmtId="0" fontId="0" fillId="0" borderId="0" xfId="52" applyFont="1">
      <alignment/>
      <protection/>
    </xf>
    <xf numFmtId="0" fontId="20" fillId="0" borderId="16" xfId="52" applyFont="1" applyBorder="1">
      <alignment/>
      <protection/>
    </xf>
    <xf numFmtId="0" fontId="18" fillId="0" borderId="15" xfId="52" applyBorder="1" applyAlignment="1">
      <alignment wrapText="1" shrinkToFit="1"/>
      <protection/>
    </xf>
    <xf numFmtId="0" fontId="28" fillId="0" borderId="15" xfId="52" applyFont="1" applyBorder="1" applyAlignment="1">
      <alignment wrapText="1" shrinkToFit="1"/>
      <protection/>
    </xf>
    <xf numFmtId="0" fontId="20" fillId="0" borderId="15" xfId="52" applyFont="1" applyBorder="1" applyAlignment="1">
      <alignment wrapText="1" shrinkToFit="1"/>
      <protection/>
    </xf>
    <xf numFmtId="0" fontId="20" fillId="0" borderId="16" xfId="52" applyFont="1" applyBorder="1">
      <alignment/>
      <protection/>
    </xf>
    <xf numFmtId="0" fontId="29" fillId="0" borderId="15" xfId="52" applyFont="1" applyBorder="1" applyAlignment="1">
      <alignment wrapText="1" shrinkToFit="1"/>
      <protection/>
    </xf>
    <xf numFmtId="164" fontId="30" fillId="0" borderId="16" xfId="52" applyNumberFormat="1" applyFont="1" applyBorder="1" applyAlignment="1">
      <alignment horizontal="center"/>
      <protection/>
    </xf>
    <xf numFmtId="0" fontId="23" fillId="0" borderId="19" xfId="52" applyFont="1" applyBorder="1" applyAlignment="1">
      <alignment horizontal="center"/>
      <protection/>
    </xf>
    <xf numFmtId="0" fontId="23" fillId="0" borderId="20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/>
      <protection/>
    </xf>
    <xf numFmtId="0" fontId="18" fillId="0" borderId="15" xfId="52" applyFont="1" applyBorder="1" applyAlignment="1">
      <alignment wrapText="1" shrinkToFit="1"/>
      <protection/>
    </xf>
    <xf numFmtId="0" fontId="18" fillId="0" borderId="16" xfId="52" applyFont="1" applyBorder="1">
      <alignment/>
      <protection/>
    </xf>
    <xf numFmtId="0" fontId="0" fillId="0" borderId="15" xfId="52" applyFont="1" applyBorder="1" applyAlignment="1">
      <alignment horizontal="left" wrapText="1" shrinkToFit="1"/>
      <protection/>
    </xf>
    <xf numFmtId="0" fontId="30" fillId="0" borderId="15" xfId="52" applyFont="1" applyBorder="1" applyAlignment="1">
      <alignment wrapText="1" shrinkToFit="1"/>
      <protection/>
    </xf>
    <xf numFmtId="0" fontId="30" fillId="0" borderId="16" xfId="52" applyFont="1" applyBorder="1">
      <alignment/>
      <protection/>
    </xf>
    <xf numFmtId="0" fontId="23" fillId="0" borderId="22" xfId="52" applyFont="1" applyBorder="1" applyAlignment="1">
      <alignment horizontal="center" wrapText="1" shrinkToFit="1"/>
      <protection/>
    </xf>
    <xf numFmtId="0" fontId="31" fillId="0" borderId="23" xfId="52" applyFont="1" applyBorder="1" applyAlignment="1">
      <alignment horizontal="center"/>
      <protection/>
    </xf>
    <xf numFmtId="164" fontId="23" fillId="0" borderId="23" xfId="52" applyNumberFormat="1" applyFont="1" applyBorder="1" applyAlignment="1">
      <alignment horizontal="center"/>
      <protection/>
    </xf>
    <xf numFmtId="165" fontId="24" fillId="0" borderId="24" xfId="56" applyNumberFormat="1" applyFont="1" applyBorder="1" applyAlignment="1">
      <alignment horizontal="center"/>
    </xf>
    <xf numFmtId="0" fontId="20" fillId="0" borderId="0" xfId="52" applyFont="1" applyBorder="1" applyAlignment="1">
      <alignment horizontal="center" wrapText="1" shrinkToFit="1"/>
      <protection/>
    </xf>
    <xf numFmtId="164" fontId="30" fillId="0" borderId="0" xfId="52" applyNumberFormat="1" applyFont="1" applyBorder="1" applyAlignment="1">
      <alignment horizontal="center"/>
      <protection/>
    </xf>
    <xf numFmtId="0" fontId="20" fillId="0" borderId="0" xfId="52" applyFont="1" applyAlignment="1">
      <alignment wrapText="1" shrinkToFit="1"/>
      <protection/>
    </xf>
    <xf numFmtId="0" fontId="20" fillId="0" borderId="0" xfId="52" applyFont="1">
      <alignment/>
      <protection/>
    </xf>
    <xf numFmtId="164" fontId="20" fillId="0" borderId="0" xfId="52" applyNumberFormat="1" applyFont="1" applyAlignment="1">
      <alignment horizontal="center"/>
      <protection/>
    </xf>
    <xf numFmtId="164" fontId="29" fillId="0" borderId="0" xfId="52" applyNumberFormat="1" applyFont="1">
      <alignment/>
      <protection/>
    </xf>
    <xf numFmtId="0" fontId="29" fillId="0" borderId="0" xfId="52" applyFont="1">
      <alignment/>
      <protection/>
    </xf>
    <xf numFmtId="0" fontId="22" fillId="0" borderId="0" xfId="52" applyFont="1" applyAlignment="1">
      <alignment wrapText="1" shrinkToFit="1"/>
      <protection/>
    </xf>
    <xf numFmtId="0" fontId="22" fillId="0" borderId="0" xfId="52" applyFont="1">
      <alignment/>
      <protection/>
    </xf>
    <xf numFmtId="164" fontId="22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№1 до РМР-доходи2004р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86;&#1082;&#1091;&#1084;&#1077;&#1085;&#1090;&#1080;\&#1040;&#1085;&#1072;&#1083;&#1110;&#1079;%20%20&#1092;&#1072;&#1082;&#1090;&#1080;&#1095;&#1085;&#1080;&#1093;%20&#1085;&#1072;&#1076;&#1093;&#1086;&#1076;&#1078;&#1077;&#1085;&#1100;%20&#1079;&#1072;%20&#1076;&#1074;&#1072;%20&#1088;&#108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К-2010"/>
      <sheetName val="загальний і спецфонд 09-10 (2)"/>
      <sheetName val="Аналіз 09-10"/>
      <sheetName val="Лист1"/>
      <sheetName val="2013-2014"/>
      <sheetName val="2014-2015"/>
      <sheetName val="2015-2016)"/>
      <sheetName val="2016-2017"/>
      <sheetName val="2017-2018 "/>
      <sheetName val="2017-2018  борг. гарантія"/>
      <sheetName val="2017-2018  (видатки)"/>
      <sheetName val="2018-2019"/>
      <sheetName val="2018-2019  борг. гарантія"/>
      <sheetName val="2019-2020"/>
      <sheetName val="2019-2020  борг. гарантія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1">
      <selection activeCell="E2" sqref="E2"/>
    </sheetView>
  </sheetViews>
  <sheetFormatPr defaultColWidth="7.75390625" defaultRowHeight="15.75"/>
  <cols>
    <col min="1" max="1" width="49.75390625" style="1" customWidth="1"/>
    <col min="2" max="2" width="9.75390625" style="2" customWidth="1"/>
    <col min="3" max="4" width="10.75390625" style="3" customWidth="1"/>
    <col min="5" max="5" width="10.50390625" style="3" customWidth="1"/>
    <col min="6" max="16384" width="7.75390625" style="2" customWidth="1"/>
  </cols>
  <sheetData>
    <row r="2" spans="4:5" ht="15.75">
      <c r="D2" s="4"/>
      <c r="E2" s="4" t="s">
        <v>0</v>
      </c>
    </row>
    <row r="3" ht="13.5" thickBot="1"/>
    <row r="4" spans="1:10" ht="15.75">
      <c r="A4" s="5" t="s">
        <v>1</v>
      </c>
      <c r="B4" s="6"/>
      <c r="C4" s="6"/>
      <c r="D4" s="6"/>
      <c r="E4" s="7"/>
      <c r="F4" s="8"/>
      <c r="G4" s="8"/>
      <c r="H4" s="8"/>
      <c r="I4" s="8"/>
      <c r="J4" s="8"/>
    </row>
    <row r="5" spans="1:5" ht="15">
      <c r="A5" s="9"/>
      <c r="B5" s="10"/>
      <c r="C5" s="10"/>
      <c r="D5" s="11" t="s">
        <v>2</v>
      </c>
      <c r="E5" s="12"/>
    </row>
    <row r="6" spans="1:5" ht="12.75">
      <c r="A6" s="13" t="s">
        <v>3</v>
      </c>
      <c r="B6" s="14" t="s">
        <v>4</v>
      </c>
      <c r="C6" s="15" t="s">
        <v>5</v>
      </c>
      <c r="D6" s="15" t="s">
        <v>6</v>
      </c>
      <c r="E6" s="15" t="s">
        <v>7</v>
      </c>
    </row>
    <row r="7" spans="1:5" ht="31.5" customHeight="1">
      <c r="A7" s="13"/>
      <c r="B7" s="14"/>
      <c r="C7" s="15"/>
      <c r="D7" s="15"/>
      <c r="E7" s="15" t="s">
        <v>8</v>
      </c>
    </row>
    <row r="8" spans="1:5" ht="14.25" customHeight="1">
      <c r="A8" s="16" t="s">
        <v>9</v>
      </c>
      <c r="B8" s="17"/>
      <c r="C8" s="17"/>
      <c r="D8" s="17"/>
      <c r="E8" s="18"/>
    </row>
    <row r="9" spans="1:5" ht="15">
      <c r="A9" s="19" t="s">
        <v>10</v>
      </c>
      <c r="B9" s="20">
        <v>10000000</v>
      </c>
      <c r="C9" s="21">
        <f>C10+C14+C18+C22</f>
        <v>1437080.4640000002</v>
      </c>
      <c r="D9" s="21">
        <f>D10+D14+D18+D22</f>
        <v>1588575.7389999998</v>
      </c>
      <c r="E9" s="22">
        <f>D9/C9</f>
        <v>1.1054187839825784</v>
      </c>
    </row>
    <row r="10" spans="1:5" ht="25.5">
      <c r="A10" s="23" t="s">
        <v>11</v>
      </c>
      <c r="B10" s="24">
        <v>11000000</v>
      </c>
      <c r="C10" s="25">
        <f>C11+C12</f>
        <v>922513.25</v>
      </c>
      <c r="D10" s="25">
        <f>D11+D12</f>
        <v>1042119.7</v>
      </c>
      <c r="E10" s="22">
        <f>D10/C10</f>
        <v>1.1296528261247196</v>
      </c>
    </row>
    <row r="11" spans="1:5" ht="15.75">
      <c r="A11" s="26" t="s">
        <v>12</v>
      </c>
      <c r="B11" s="27">
        <v>11010000</v>
      </c>
      <c r="C11" s="28">
        <v>922058.729</v>
      </c>
      <c r="D11" s="28">
        <v>1039027.6</v>
      </c>
      <c r="E11" s="22">
        <f aca="true" t="shared" si="0" ref="E11:E76">D11/C11</f>
        <v>1.1268562048394206</v>
      </c>
    </row>
    <row r="12" spans="1:5" ht="12.75">
      <c r="A12" s="29" t="s">
        <v>13</v>
      </c>
      <c r="B12" s="27">
        <v>11020000</v>
      </c>
      <c r="C12" s="28">
        <v>454.521</v>
      </c>
      <c r="D12" s="28">
        <v>3092.1</v>
      </c>
      <c r="E12" s="22">
        <f t="shared" si="0"/>
        <v>6.802986000646834</v>
      </c>
    </row>
    <row r="13" spans="1:5" ht="25.5">
      <c r="A13" s="30" t="s">
        <v>14</v>
      </c>
      <c r="B13" s="31">
        <v>11020200</v>
      </c>
      <c r="C13" s="32">
        <v>454.521</v>
      </c>
      <c r="D13" s="32">
        <v>3092.121</v>
      </c>
      <c r="E13" s="22">
        <f t="shared" si="0"/>
        <v>6.8030322031325285</v>
      </c>
    </row>
    <row r="14" spans="1:5" ht="12.75" customHeight="1">
      <c r="A14" s="23" t="s">
        <v>15</v>
      </c>
      <c r="B14" s="24">
        <v>13000000</v>
      </c>
      <c r="C14" s="25">
        <f>C15+C16+C17</f>
        <v>77.799</v>
      </c>
      <c r="D14" s="25">
        <f>D15+D16+D17</f>
        <v>96.89099999999999</v>
      </c>
      <c r="E14" s="22">
        <f t="shared" si="0"/>
        <v>1.2454016118459104</v>
      </c>
    </row>
    <row r="15" spans="1:5" ht="12.75" customHeight="1">
      <c r="A15" s="33" t="s">
        <v>16</v>
      </c>
      <c r="B15" s="34">
        <v>13010000</v>
      </c>
      <c r="C15" s="35">
        <v>14.422</v>
      </c>
      <c r="D15" s="35">
        <v>36.509</v>
      </c>
      <c r="E15" s="22">
        <f t="shared" si="0"/>
        <v>2.5314796838163915</v>
      </c>
    </row>
    <row r="16" spans="1:5" ht="15.75">
      <c r="A16" s="26" t="s">
        <v>17</v>
      </c>
      <c r="B16" s="34">
        <v>13020000</v>
      </c>
      <c r="C16" s="35">
        <v>1.873</v>
      </c>
      <c r="D16" s="35">
        <v>0.003</v>
      </c>
      <c r="E16" s="22">
        <f t="shared" si="0"/>
        <v>0.0016017084890549921</v>
      </c>
    </row>
    <row r="17" spans="1:5" ht="15.75">
      <c r="A17" s="26" t="s">
        <v>18</v>
      </c>
      <c r="B17" s="34">
        <v>13030000</v>
      </c>
      <c r="C17" s="35">
        <v>61.504</v>
      </c>
      <c r="D17" s="35">
        <v>60.379</v>
      </c>
      <c r="E17" s="22">
        <f t="shared" si="0"/>
        <v>0.9817085067637877</v>
      </c>
    </row>
    <row r="18" spans="1:5" ht="12.75">
      <c r="A18" s="36" t="s">
        <v>19</v>
      </c>
      <c r="B18" s="37">
        <v>14000000</v>
      </c>
      <c r="C18" s="38">
        <f>C21+C19+C20</f>
        <v>123231.788</v>
      </c>
      <c r="D18" s="38">
        <f>D21+D19+D20</f>
        <v>132277.493</v>
      </c>
      <c r="E18" s="22">
        <f>D18/C18</f>
        <v>1.0734039905352992</v>
      </c>
    </row>
    <row r="19" spans="1:5" ht="15.75">
      <c r="A19" s="26" t="s">
        <v>20</v>
      </c>
      <c r="B19" s="34">
        <v>14021900</v>
      </c>
      <c r="C19" s="35">
        <v>11496.902</v>
      </c>
      <c r="D19" s="35">
        <v>15248.073</v>
      </c>
      <c r="E19" s="22">
        <f>D19/C19</f>
        <v>1.3262766787087512</v>
      </c>
    </row>
    <row r="20" spans="1:5" ht="15.75">
      <c r="A20" s="26" t="s">
        <v>21</v>
      </c>
      <c r="B20" s="34">
        <v>14031900</v>
      </c>
      <c r="C20" s="35">
        <v>47390.732</v>
      </c>
      <c r="D20" s="35">
        <v>53284.347</v>
      </c>
      <c r="E20" s="22">
        <f>D20/C20</f>
        <v>1.1243621854163384</v>
      </c>
    </row>
    <row r="21" spans="1:5" ht="30">
      <c r="A21" s="39" t="s">
        <v>22</v>
      </c>
      <c r="B21" s="34">
        <v>14040000</v>
      </c>
      <c r="C21" s="40">
        <v>64344.154</v>
      </c>
      <c r="D21" s="40">
        <v>63745.073</v>
      </c>
      <c r="E21" s="41">
        <f t="shared" si="0"/>
        <v>0.9906894261132099</v>
      </c>
    </row>
    <row r="22" spans="1:5" ht="15">
      <c r="A22" s="36" t="s">
        <v>23</v>
      </c>
      <c r="B22" s="37">
        <v>18000000</v>
      </c>
      <c r="C22" s="42">
        <f>C23+C24+C25+C26+C27+C28+C29</f>
        <v>391257.627</v>
      </c>
      <c r="D22" s="42">
        <f>D23+D24+D25+D26+D27+D28+D29</f>
        <v>414081.6550000001</v>
      </c>
      <c r="E22" s="22">
        <f t="shared" si="0"/>
        <v>1.0583350366228135</v>
      </c>
    </row>
    <row r="23" spans="1:5" ht="15">
      <c r="A23" s="43" t="s">
        <v>24</v>
      </c>
      <c r="B23" s="44" t="s">
        <v>25</v>
      </c>
      <c r="C23" s="35">
        <v>54035.016</v>
      </c>
      <c r="D23" s="35">
        <v>59780.873</v>
      </c>
      <c r="E23" s="22">
        <f t="shared" si="0"/>
        <v>1.106335806396356</v>
      </c>
    </row>
    <row r="24" spans="1:10" ht="15.75">
      <c r="A24" s="33" t="s">
        <v>26</v>
      </c>
      <c r="B24" s="44" t="s">
        <v>27</v>
      </c>
      <c r="C24" s="35">
        <v>90144.846</v>
      </c>
      <c r="D24" s="35">
        <v>84771.211</v>
      </c>
      <c r="E24" s="22">
        <f t="shared" si="0"/>
        <v>0.9403888825768252</v>
      </c>
      <c r="J24" s="45" t="s">
        <v>28</v>
      </c>
    </row>
    <row r="25" spans="1:5" ht="12.75">
      <c r="A25" s="33" t="s">
        <v>29</v>
      </c>
      <c r="B25" s="44" t="s">
        <v>30</v>
      </c>
      <c r="C25" s="35">
        <v>1817.939</v>
      </c>
      <c r="D25" s="35">
        <v>1137.675</v>
      </c>
      <c r="E25" s="22">
        <f t="shared" si="0"/>
        <v>0.6258048262345436</v>
      </c>
    </row>
    <row r="26" spans="1:5" ht="12.75">
      <c r="A26" s="33" t="s">
        <v>31</v>
      </c>
      <c r="B26" s="34">
        <v>18050000</v>
      </c>
      <c r="C26" s="35">
        <v>242385.895</v>
      </c>
      <c r="D26" s="35">
        <v>266321.389</v>
      </c>
      <c r="E26" s="22">
        <f t="shared" si="0"/>
        <v>1.0987495332597634</v>
      </c>
    </row>
    <row r="27" spans="1:5" ht="12.75">
      <c r="A27" s="33" t="s">
        <v>32</v>
      </c>
      <c r="B27" s="34">
        <v>18020000</v>
      </c>
      <c r="C27" s="35">
        <v>2412.703</v>
      </c>
      <c r="D27" s="35">
        <v>1776.009</v>
      </c>
      <c r="E27" s="22">
        <f t="shared" si="0"/>
        <v>0.7361075938480617</v>
      </c>
    </row>
    <row r="28" spans="1:5" ht="12.75">
      <c r="A28" s="33" t="s">
        <v>33</v>
      </c>
      <c r="B28" s="34">
        <v>18030000</v>
      </c>
      <c r="C28" s="35">
        <v>461.205</v>
      </c>
      <c r="D28" s="35">
        <v>289.722</v>
      </c>
      <c r="E28" s="22">
        <f t="shared" si="0"/>
        <v>0.6281848635639249</v>
      </c>
    </row>
    <row r="29" spans="1:5" ht="12.75">
      <c r="A29" s="33" t="s">
        <v>34</v>
      </c>
      <c r="B29" s="34">
        <v>18040000</v>
      </c>
      <c r="C29" s="35">
        <v>0.023</v>
      </c>
      <c r="D29" s="35">
        <v>4.776</v>
      </c>
      <c r="E29" s="22" t="s">
        <v>35</v>
      </c>
    </row>
    <row r="30" spans="1:5" ht="15">
      <c r="A30" s="19" t="s">
        <v>36</v>
      </c>
      <c r="B30" s="46">
        <v>20000000</v>
      </c>
      <c r="C30" s="21">
        <f>C31+C39+C47</f>
        <v>49331.679000000004</v>
      </c>
      <c r="D30" s="21">
        <f>D31+D39+D47</f>
        <v>30061.739999999998</v>
      </c>
      <c r="E30" s="22">
        <f t="shared" si="0"/>
        <v>0.6093800294127429</v>
      </c>
    </row>
    <row r="31" spans="1:5" ht="12.75">
      <c r="A31" s="23" t="s">
        <v>37</v>
      </c>
      <c r="B31" s="24">
        <v>21000000</v>
      </c>
      <c r="C31" s="25">
        <f>C32+C33+C34+C35+C36+C37+C38</f>
        <v>14387.247</v>
      </c>
      <c r="D31" s="25">
        <f>D32+D33+D34+D35+D36+D37+D38</f>
        <v>8616.471</v>
      </c>
      <c r="E31" s="22">
        <f t="shared" si="0"/>
        <v>0.5988964393257445</v>
      </c>
    </row>
    <row r="32" spans="1:5" ht="31.5">
      <c r="A32" s="26" t="s">
        <v>38</v>
      </c>
      <c r="B32" s="34">
        <v>21010300</v>
      </c>
      <c r="C32" s="35">
        <v>583.734</v>
      </c>
      <c r="D32" s="35">
        <v>1126.477</v>
      </c>
      <c r="E32" s="22">
        <f t="shared" si="0"/>
        <v>1.9297779468045377</v>
      </c>
    </row>
    <row r="33" spans="1:5" ht="15.75">
      <c r="A33" s="26" t="s">
        <v>39</v>
      </c>
      <c r="B33" s="34">
        <v>21050000</v>
      </c>
      <c r="C33" s="35">
        <v>9546.9</v>
      </c>
      <c r="D33" s="35">
        <v>3157.169</v>
      </c>
      <c r="E33" s="22">
        <f t="shared" si="0"/>
        <v>0.33070096052121634</v>
      </c>
    </row>
    <row r="34" spans="1:10" ht="15.75">
      <c r="A34" s="33" t="s">
        <v>40</v>
      </c>
      <c r="B34" s="27">
        <v>21080500</v>
      </c>
      <c r="C34" s="28">
        <v>344.383</v>
      </c>
      <c r="D34" s="28">
        <v>97.089</v>
      </c>
      <c r="E34" s="22">
        <f t="shared" si="0"/>
        <v>0.28192158149502156</v>
      </c>
      <c r="J34" s="45" t="s">
        <v>28</v>
      </c>
    </row>
    <row r="35" spans="1:5" ht="12.75">
      <c r="A35" s="33" t="s">
        <v>41</v>
      </c>
      <c r="B35" s="27">
        <v>21080900</v>
      </c>
      <c r="C35" s="28">
        <v>2.401</v>
      </c>
      <c r="D35" s="28">
        <v>0</v>
      </c>
      <c r="E35" s="22" t="s">
        <v>35</v>
      </c>
    </row>
    <row r="36" spans="1:5" ht="12.75">
      <c r="A36" s="47" t="s">
        <v>42</v>
      </c>
      <c r="B36" s="27">
        <v>21081100</v>
      </c>
      <c r="C36" s="40">
        <v>1625.42</v>
      </c>
      <c r="D36" s="40">
        <v>1632.468</v>
      </c>
      <c r="E36" s="22">
        <f t="shared" si="0"/>
        <v>1.004336110051556</v>
      </c>
    </row>
    <row r="37" spans="1:5" ht="31.5">
      <c r="A37" s="26" t="s">
        <v>43</v>
      </c>
      <c r="B37" s="27">
        <v>21081500</v>
      </c>
      <c r="C37" s="40">
        <v>466.348</v>
      </c>
      <c r="D37" s="40">
        <v>537.304</v>
      </c>
      <c r="E37" s="22">
        <f t="shared" si="0"/>
        <v>1.1521524698293977</v>
      </c>
    </row>
    <row r="38" spans="1:5" ht="15.75">
      <c r="A38" s="26" t="s">
        <v>44</v>
      </c>
      <c r="B38" s="27">
        <v>21081700</v>
      </c>
      <c r="C38" s="40">
        <v>1818.061</v>
      </c>
      <c r="D38" s="40">
        <v>2065.964</v>
      </c>
      <c r="E38" s="22">
        <f t="shared" si="0"/>
        <v>1.136355710836985</v>
      </c>
    </row>
    <row r="39" spans="1:10" ht="26.25">
      <c r="A39" s="23" t="s">
        <v>45</v>
      </c>
      <c r="B39" s="24">
        <v>22000000</v>
      </c>
      <c r="C39" s="25">
        <f>C41+C42+C43+C44+C45+C46</f>
        <v>34495.113000000005</v>
      </c>
      <c r="D39" s="25">
        <f>D41+D42+D43+D44+D45+D46+D40</f>
        <v>18589.244</v>
      </c>
      <c r="E39" s="22">
        <f t="shared" si="0"/>
        <v>0.5388950023152553</v>
      </c>
      <c r="J39" s="45" t="s">
        <v>46</v>
      </c>
    </row>
    <row r="40" spans="1:10" ht="31.5">
      <c r="A40" s="26" t="s">
        <v>47</v>
      </c>
      <c r="B40" s="34">
        <v>22010200</v>
      </c>
      <c r="C40" s="35">
        <v>0</v>
      </c>
      <c r="D40" s="35">
        <v>0.1</v>
      </c>
      <c r="E40" s="22" t="s">
        <v>35</v>
      </c>
      <c r="J40" s="45"/>
    </row>
    <row r="41" spans="1:13" ht="31.5">
      <c r="A41" s="26" t="s">
        <v>48</v>
      </c>
      <c r="B41" s="34">
        <v>22010300</v>
      </c>
      <c r="C41" s="35">
        <v>903.001</v>
      </c>
      <c r="D41" s="35">
        <v>662.988</v>
      </c>
      <c r="E41" s="22">
        <f t="shared" si="0"/>
        <v>0.7342051669931706</v>
      </c>
      <c r="M41" s="45" t="s">
        <v>28</v>
      </c>
    </row>
    <row r="42" spans="1:5" ht="18" customHeight="1">
      <c r="A42" s="26" t="s">
        <v>49</v>
      </c>
      <c r="B42" s="34">
        <v>22012500</v>
      </c>
      <c r="C42" s="35">
        <v>20248.186</v>
      </c>
      <c r="D42" s="35">
        <v>10481.708</v>
      </c>
      <c r="E42" s="22">
        <f t="shared" si="0"/>
        <v>0.517661582128888</v>
      </c>
    </row>
    <row r="43" spans="1:5" ht="18" customHeight="1">
      <c r="A43" s="48" t="s">
        <v>50</v>
      </c>
      <c r="B43" s="34">
        <v>22012600</v>
      </c>
      <c r="C43" s="35">
        <v>863.857</v>
      </c>
      <c r="D43" s="35">
        <v>768.85</v>
      </c>
      <c r="E43" s="22">
        <f t="shared" si="0"/>
        <v>0.8900199917347432</v>
      </c>
    </row>
    <row r="44" spans="1:5" ht="18" customHeight="1">
      <c r="A44" s="48" t="s">
        <v>51</v>
      </c>
      <c r="B44" s="34">
        <v>22012900</v>
      </c>
      <c r="C44" s="35">
        <v>100.198</v>
      </c>
      <c r="D44" s="35">
        <v>64.06</v>
      </c>
      <c r="E44" s="22">
        <f t="shared" si="0"/>
        <v>0.639334118445478</v>
      </c>
    </row>
    <row r="45" spans="1:5" ht="36" customHeight="1">
      <c r="A45" s="33" t="s">
        <v>52</v>
      </c>
      <c r="B45" s="27">
        <v>22080400</v>
      </c>
      <c r="C45" s="28">
        <v>11906.593</v>
      </c>
      <c r="D45" s="28">
        <v>6293.962</v>
      </c>
      <c r="E45" s="22">
        <f>D45/C45</f>
        <v>0.5286115012077762</v>
      </c>
    </row>
    <row r="46" spans="1:5" ht="12.75">
      <c r="A46" s="47" t="s">
        <v>53</v>
      </c>
      <c r="B46" s="27">
        <v>22090000</v>
      </c>
      <c r="C46" s="40">
        <v>473.278</v>
      </c>
      <c r="D46" s="40">
        <v>317.576</v>
      </c>
      <c r="E46" s="22">
        <f t="shared" si="0"/>
        <v>0.6710136537088138</v>
      </c>
    </row>
    <row r="47" spans="1:10" ht="15.75">
      <c r="A47" s="23" t="s">
        <v>54</v>
      </c>
      <c r="B47" s="24">
        <v>24000000</v>
      </c>
      <c r="C47" s="25">
        <f>C48+C49+C50</f>
        <v>449.31899999999996</v>
      </c>
      <c r="D47" s="25">
        <f>D48+D49+D50</f>
        <v>2856.025</v>
      </c>
      <c r="E47" s="22">
        <f t="shared" si="0"/>
        <v>6.356341485670538</v>
      </c>
      <c r="J47" s="45" t="s">
        <v>28</v>
      </c>
    </row>
    <row r="48" spans="1:5" ht="25.5">
      <c r="A48" s="33" t="s">
        <v>55</v>
      </c>
      <c r="B48" s="34">
        <v>24030000</v>
      </c>
      <c r="C48" s="35">
        <v>58.34</v>
      </c>
      <c r="D48" s="35">
        <v>79.879</v>
      </c>
      <c r="E48" s="22">
        <f t="shared" si="0"/>
        <v>1.3691978059650325</v>
      </c>
    </row>
    <row r="49" spans="1:5" ht="12.75">
      <c r="A49" s="47" t="s">
        <v>40</v>
      </c>
      <c r="B49" s="27">
        <v>24060300</v>
      </c>
      <c r="C49" s="28">
        <v>390.979</v>
      </c>
      <c r="D49" s="28">
        <v>615.628</v>
      </c>
      <c r="E49" s="22">
        <f>D49/C49</f>
        <v>1.574580731957471</v>
      </c>
    </row>
    <row r="50" spans="1:5" ht="15.75">
      <c r="A50" s="26" t="s">
        <v>56</v>
      </c>
      <c r="B50" s="27">
        <v>24060600</v>
      </c>
      <c r="C50" s="28">
        <v>0</v>
      </c>
      <c r="D50" s="28">
        <v>2160.518</v>
      </c>
      <c r="E50" s="22" t="s">
        <v>35</v>
      </c>
    </row>
    <row r="51" spans="1:5" ht="15" customHeight="1">
      <c r="A51" s="49" t="s">
        <v>57</v>
      </c>
      <c r="B51" s="50">
        <v>30000000</v>
      </c>
      <c r="C51" s="42">
        <f>C53+C52</f>
        <v>0.7</v>
      </c>
      <c r="D51" s="42">
        <f>D53+D52</f>
        <v>0.868</v>
      </c>
      <c r="E51" s="22">
        <f t="shared" si="0"/>
        <v>1.24</v>
      </c>
    </row>
    <row r="52" spans="1:5" ht="15" customHeight="1">
      <c r="A52" s="51" t="s">
        <v>58</v>
      </c>
      <c r="B52" s="34">
        <v>31010200</v>
      </c>
      <c r="C52" s="35">
        <v>0.7</v>
      </c>
      <c r="D52" s="35">
        <v>0.7</v>
      </c>
      <c r="E52" s="22">
        <f t="shared" si="0"/>
        <v>1</v>
      </c>
    </row>
    <row r="53" spans="1:5" ht="31.5">
      <c r="A53" s="26" t="s">
        <v>59</v>
      </c>
      <c r="B53" s="27">
        <v>31020000</v>
      </c>
      <c r="C53" s="28">
        <v>0</v>
      </c>
      <c r="D53" s="28">
        <v>0.168</v>
      </c>
      <c r="E53" s="22" t="s">
        <v>35</v>
      </c>
    </row>
    <row r="54" spans="1:5" ht="15">
      <c r="A54" s="49" t="s">
        <v>60</v>
      </c>
      <c r="B54" s="50">
        <v>40000000</v>
      </c>
      <c r="C54" s="42">
        <f>C55+C57</f>
        <v>988161.2849999999</v>
      </c>
      <c r="D54" s="42">
        <f>D55+D57</f>
        <v>707357.154</v>
      </c>
      <c r="E54" s="22">
        <f t="shared" si="0"/>
        <v>0.7158316812624369</v>
      </c>
    </row>
    <row r="55" spans="1:5" ht="14.25" customHeight="1">
      <c r="A55" s="19" t="s">
        <v>61</v>
      </c>
      <c r="B55" s="46">
        <v>41020000</v>
      </c>
      <c r="C55" s="21">
        <f>C56</f>
        <v>25681</v>
      </c>
      <c r="D55" s="21">
        <f>D56</f>
        <v>12654.5</v>
      </c>
      <c r="E55" s="22">
        <f t="shared" si="0"/>
        <v>0.49275729138273433</v>
      </c>
    </row>
    <row r="56" spans="1:5" ht="63">
      <c r="A56" s="26" t="s">
        <v>62</v>
      </c>
      <c r="B56" s="27">
        <v>41040000</v>
      </c>
      <c r="C56" s="28">
        <v>25681</v>
      </c>
      <c r="D56" s="28">
        <v>12654.5</v>
      </c>
      <c r="E56" s="22">
        <f t="shared" si="0"/>
        <v>0.49275729138273433</v>
      </c>
    </row>
    <row r="57" spans="1:12" ht="15" customHeight="1">
      <c r="A57" s="19" t="s">
        <v>63</v>
      </c>
      <c r="B57" s="46">
        <v>41000000</v>
      </c>
      <c r="C57" s="21">
        <f>C58+C59</f>
        <v>962480.2849999999</v>
      </c>
      <c r="D57" s="21">
        <f>D58+D59</f>
        <v>694702.654</v>
      </c>
      <c r="E57" s="22">
        <f t="shared" si="0"/>
        <v>0.7217837755502702</v>
      </c>
      <c r="L57" s="45" t="s">
        <v>28</v>
      </c>
    </row>
    <row r="58" spans="1:5" ht="12.75">
      <c r="A58" s="47" t="s">
        <v>64</v>
      </c>
      <c r="B58" s="27">
        <v>41030000</v>
      </c>
      <c r="C58" s="40">
        <v>537779.541</v>
      </c>
      <c r="D58" s="40">
        <v>630662.759</v>
      </c>
      <c r="E58" s="22">
        <f t="shared" si="0"/>
        <v>1.172716161398189</v>
      </c>
    </row>
    <row r="59" spans="1:5" ht="15.75">
      <c r="A59" s="26" t="s">
        <v>65</v>
      </c>
      <c r="B59" s="27">
        <v>41050000</v>
      </c>
      <c r="C59" s="40">
        <v>424700.744</v>
      </c>
      <c r="D59" s="40">
        <v>64039.895</v>
      </c>
      <c r="E59" s="22">
        <f t="shared" si="0"/>
        <v>0.15078828070053957</v>
      </c>
    </row>
    <row r="60" spans="1:5" ht="15.75">
      <c r="A60" s="19" t="s">
        <v>66</v>
      </c>
      <c r="B60" s="27"/>
      <c r="C60" s="52">
        <f>C9+C30+C51+C54</f>
        <v>2474574.128</v>
      </c>
      <c r="D60" s="52">
        <f>D9+D30+D51+D54</f>
        <v>2325995.5009999997</v>
      </c>
      <c r="E60" s="22">
        <f t="shared" si="0"/>
        <v>0.9399579001013462</v>
      </c>
    </row>
    <row r="61" spans="1:5" ht="15">
      <c r="A61" s="53" t="s">
        <v>67</v>
      </c>
      <c r="B61" s="54"/>
      <c r="C61" s="54"/>
      <c r="D61" s="54"/>
      <c r="E61" s="55"/>
    </row>
    <row r="62" spans="1:9" ht="26.25" customHeight="1">
      <c r="A62" s="19" t="s">
        <v>10</v>
      </c>
      <c r="B62" s="20">
        <v>10000000</v>
      </c>
      <c r="C62" s="21">
        <f>C63</f>
        <v>200.957</v>
      </c>
      <c r="D62" s="21">
        <f>D63</f>
        <v>667.614</v>
      </c>
      <c r="E62" s="22">
        <f>D62/C62</f>
        <v>3.322173400279662</v>
      </c>
      <c r="I62" s="45" t="s">
        <v>28</v>
      </c>
    </row>
    <row r="63" spans="1:5" ht="12.75">
      <c r="A63" s="36" t="s">
        <v>68</v>
      </c>
      <c r="B63" s="37">
        <v>19000000</v>
      </c>
      <c r="C63" s="38">
        <f>C64</f>
        <v>200.957</v>
      </c>
      <c r="D63" s="38">
        <f>D64</f>
        <v>667.614</v>
      </c>
      <c r="E63" s="22">
        <f t="shared" si="0"/>
        <v>3.322173400279662</v>
      </c>
    </row>
    <row r="64" spans="1:5" ht="15.75">
      <c r="A64" s="26" t="s">
        <v>69</v>
      </c>
      <c r="B64" s="27">
        <v>19010000</v>
      </c>
      <c r="C64" s="28">
        <v>200.957</v>
      </c>
      <c r="D64" s="28">
        <v>667.614</v>
      </c>
      <c r="E64" s="22">
        <f t="shared" si="0"/>
        <v>3.322173400279662</v>
      </c>
    </row>
    <row r="65" spans="1:5" ht="25.5" customHeight="1">
      <c r="A65" s="19" t="s">
        <v>36</v>
      </c>
      <c r="B65" s="46">
        <v>20000000</v>
      </c>
      <c r="C65" s="21">
        <f>C66+C67+C72</f>
        <v>82296.368</v>
      </c>
      <c r="D65" s="21">
        <f>D66+D67+D72</f>
        <v>96350.744</v>
      </c>
      <c r="E65" s="22">
        <f t="shared" si="0"/>
        <v>1.170777597378295</v>
      </c>
    </row>
    <row r="66" spans="1:5" ht="25.5">
      <c r="A66" s="56" t="s">
        <v>70</v>
      </c>
      <c r="B66" s="57">
        <v>21110000</v>
      </c>
      <c r="C66" s="35">
        <v>132.23</v>
      </c>
      <c r="D66" s="35">
        <v>70.356</v>
      </c>
      <c r="E66" s="22">
        <f>D66/C66</f>
        <v>0.5320729032745973</v>
      </c>
    </row>
    <row r="67" spans="1:5" ht="12.75">
      <c r="A67" s="23" t="s">
        <v>54</v>
      </c>
      <c r="B67" s="24">
        <v>24000000</v>
      </c>
      <c r="C67" s="25">
        <f>C68+C69+C71+C70</f>
        <v>23209.267</v>
      </c>
      <c r="D67" s="25">
        <f>D68+D69+D71</f>
        <v>36370.137</v>
      </c>
      <c r="E67" s="22">
        <f t="shared" si="0"/>
        <v>1.567052376104769</v>
      </c>
    </row>
    <row r="68" spans="1:5" ht="12.75">
      <c r="A68" s="23" t="s">
        <v>71</v>
      </c>
      <c r="B68" s="34">
        <v>24061600</v>
      </c>
      <c r="C68" s="25">
        <v>380</v>
      </c>
      <c r="D68" s="25">
        <v>700.517</v>
      </c>
      <c r="E68" s="22">
        <f t="shared" si="0"/>
        <v>1.8434657894736843</v>
      </c>
    </row>
    <row r="69" spans="1:5" ht="47.25">
      <c r="A69" s="26" t="s">
        <v>72</v>
      </c>
      <c r="B69" s="27">
        <v>24062100</v>
      </c>
      <c r="C69" s="28">
        <v>26.161</v>
      </c>
      <c r="D69" s="28">
        <v>52.883</v>
      </c>
      <c r="E69" s="22">
        <f t="shared" si="0"/>
        <v>2.021444134398532</v>
      </c>
    </row>
    <row r="70" spans="1:5" ht="15.75">
      <c r="A70" s="26" t="s">
        <v>73</v>
      </c>
      <c r="B70" s="27">
        <v>24110700</v>
      </c>
      <c r="C70" s="28">
        <v>0.013</v>
      </c>
      <c r="D70" s="28">
        <v>0.025</v>
      </c>
      <c r="E70" s="22">
        <f t="shared" si="0"/>
        <v>1.9230769230769234</v>
      </c>
    </row>
    <row r="71" spans="1:5" ht="25.5">
      <c r="A71" s="33" t="s">
        <v>74</v>
      </c>
      <c r="B71" s="27">
        <v>24170000</v>
      </c>
      <c r="C71" s="28">
        <v>22803.093</v>
      </c>
      <c r="D71" s="28">
        <v>35616.737</v>
      </c>
      <c r="E71" s="22">
        <f t="shared" si="0"/>
        <v>1.561925700167078</v>
      </c>
    </row>
    <row r="72" spans="1:5" ht="12.75">
      <c r="A72" s="23" t="s">
        <v>75</v>
      </c>
      <c r="B72" s="24">
        <v>25000000</v>
      </c>
      <c r="C72" s="25">
        <v>58954.871</v>
      </c>
      <c r="D72" s="25">
        <v>59910.251</v>
      </c>
      <c r="E72" s="22">
        <f t="shared" si="0"/>
        <v>1.0162052767446477</v>
      </c>
    </row>
    <row r="73" spans="1:5" ht="15">
      <c r="A73" s="19" t="s">
        <v>57</v>
      </c>
      <c r="B73" s="46">
        <v>30000000</v>
      </c>
      <c r="C73" s="21">
        <f>C74+C75</f>
        <v>46732.433000000005</v>
      </c>
      <c r="D73" s="21">
        <f>D74+D75</f>
        <v>10776.021</v>
      </c>
      <c r="E73" s="22">
        <f t="shared" si="0"/>
        <v>0.2305897704919408</v>
      </c>
    </row>
    <row r="74" spans="1:5" ht="25.5">
      <c r="A74" s="33" t="s">
        <v>76</v>
      </c>
      <c r="B74" s="27">
        <v>31030000</v>
      </c>
      <c r="C74" s="28">
        <v>37476.8</v>
      </c>
      <c r="D74" s="28">
        <v>3096.642</v>
      </c>
      <c r="E74" s="22">
        <f t="shared" si="0"/>
        <v>0.08262823933740339</v>
      </c>
    </row>
    <row r="75" spans="1:10" ht="31.5">
      <c r="A75" s="58" t="s">
        <v>77</v>
      </c>
      <c r="B75" s="27">
        <v>33010000</v>
      </c>
      <c r="C75" s="28">
        <v>9255.633</v>
      </c>
      <c r="D75" s="28">
        <v>7679.379</v>
      </c>
      <c r="E75" s="22">
        <f t="shared" si="0"/>
        <v>0.8296978715556246</v>
      </c>
      <c r="J75" s="45" t="s">
        <v>28</v>
      </c>
    </row>
    <row r="76" spans="1:5" ht="15">
      <c r="A76" s="19" t="s">
        <v>60</v>
      </c>
      <c r="B76" s="50">
        <v>40000000</v>
      </c>
      <c r="C76" s="28">
        <f>C77+C78+C79</f>
        <v>1272.934</v>
      </c>
      <c r="D76" s="28">
        <f>D77+D78+D79</f>
        <v>368.6</v>
      </c>
      <c r="E76" s="22">
        <f t="shared" si="0"/>
        <v>0.28956725171925646</v>
      </c>
    </row>
    <row r="77" spans="1:5" ht="12.75">
      <c r="A77" s="47" t="s">
        <v>64</v>
      </c>
      <c r="B77" s="24">
        <v>41050600</v>
      </c>
      <c r="C77" s="25">
        <v>1208.219</v>
      </c>
      <c r="D77" s="25">
        <v>0</v>
      </c>
      <c r="E77" s="22" t="s">
        <v>35</v>
      </c>
    </row>
    <row r="78" spans="1:5" ht="29.25" customHeight="1">
      <c r="A78" s="26" t="s">
        <v>78</v>
      </c>
      <c r="B78" s="24">
        <v>41051100</v>
      </c>
      <c r="C78" s="25">
        <v>0</v>
      </c>
      <c r="D78" s="25">
        <v>368.6</v>
      </c>
      <c r="E78" s="22" t="s">
        <v>35</v>
      </c>
    </row>
    <row r="79" spans="1:5" ht="15.75">
      <c r="A79" s="26" t="s">
        <v>79</v>
      </c>
      <c r="B79" s="24">
        <v>41053900</v>
      </c>
      <c r="C79" s="25">
        <v>64.715</v>
      </c>
      <c r="D79" s="25">
        <v>0</v>
      </c>
      <c r="E79" s="22">
        <f aca="true" t="shared" si="1" ref="E79:E84">D79/C79</f>
        <v>0</v>
      </c>
    </row>
    <row r="80" spans="1:5" ht="15">
      <c r="A80" s="19" t="s">
        <v>80</v>
      </c>
      <c r="B80" s="46">
        <v>50000000</v>
      </c>
      <c r="C80" s="21">
        <f>C81</f>
        <v>8687.66</v>
      </c>
      <c r="D80" s="21">
        <f>D81</f>
        <v>7808.208</v>
      </c>
      <c r="E80" s="22">
        <f t="shared" si="1"/>
        <v>0.8987699794881475</v>
      </c>
    </row>
    <row r="81" spans="1:5" ht="25.5">
      <c r="A81" s="33" t="s">
        <v>81</v>
      </c>
      <c r="B81" s="27">
        <v>50110000</v>
      </c>
      <c r="C81" s="28">
        <v>8687.66</v>
      </c>
      <c r="D81" s="28">
        <v>7808.208</v>
      </c>
      <c r="E81" s="22">
        <f t="shared" si="1"/>
        <v>0.8987699794881475</v>
      </c>
    </row>
    <row r="82" spans="1:5" ht="15.75">
      <c r="A82" s="59" t="s">
        <v>82</v>
      </c>
      <c r="B82" s="60"/>
      <c r="C82" s="52">
        <f>C62+C65+C73+C76+C80</f>
        <v>139190.35199999998</v>
      </c>
      <c r="D82" s="52">
        <f>D62+D65+D73+D76+D80</f>
        <v>115971.18700000002</v>
      </c>
      <c r="E82" s="22">
        <f t="shared" si="1"/>
        <v>0.8331840916675032</v>
      </c>
    </row>
    <row r="83" spans="1:5" ht="15.75">
      <c r="A83" s="36" t="s">
        <v>83</v>
      </c>
      <c r="B83" s="60"/>
      <c r="C83" s="52">
        <f>C70+C71+C76+C73</f>
        <v>70808.473</v>
      </c>
      <c r="D83" s="52">
        <f>D70+D71+D76+D73</f>
        <v>46761.383</v>
      </c>
      <c r="E83" s="22">
        <f t="shared" si="1"/>
        <v>0.6603924787362665</v>
      </c>
    </row>
    <row r="84" spans="1:5" ht="15.75" thickBot="1">
      <c r="A84" s="61" t="s">
        <v>84</v>
      </c>
      <c r="B84" s="62"/>
      <c r="C84" s="63">
        <f>C60+C82</f>
        <v>2613764.48</v>
      </c>
      <c r="D84" s="63">
        <f>D60+D82</f>
        <v>2441966.6879999996</v>
      </c>
      <c r="E84" s="64">
        <f t="shared" si="1"/>
        <v>0.9342718927758937</v>
      </c>
    </row>
    <row r="85" spans="1:5" ht="15.75">
      <c r="A85" s="65"/>
      <c r="B85" s="10"/>
      <c r="C85" s="66"/>
      <c r="D85" s="66"/>
      <c r="E85" s="66"/>
    </row>
    <row r="86" spans="1:5" ht="15">
      <c r="A86" s="67"/>
      <c r="B86" s="68"/>
      <c r="C86" s="69"/>
      <c r="D86" s="69"/>
      <c r="E86" s="70"/>
    </row>
    <row r="87" spans="1:4" ht="15">
      <c r="A87" s="67"/>
      <c r="B87" s="71"/>
      <c r="C87" s="69"/>
      <c r="D87" s="69"/>
    </row>
    <row r="88" spans="1:4" ht="12.75">
      <c r="A88" s="72"/>
      <c r="B88" s="73"/>
      <c r="C88" s="74"/>
      <c r="D88" s="74"/>
    </row>
  </sheetData>
  <sheetProtection/>
  <mergeCells count="11">
    <mergeCell ref="A8:E8"/>
    <mergeCell ref="A61:E61"/>
    <mergeCell ref="C86:D86"/>
    <mergeCell ref="C87:D87"/>
    <mergeCell ref="C88:D88"/>
    <mergeCell ref="A4:E4"/>
    <mergeCell ref="A6:A7"/>
    <mergeCell ref="B6:B7"/>
    <mergeCell ref="C6:C7"/>
    <mergeCell ref="D6:D7"/>
    <mergeCell ref="E6:E7"/>
  </mergeCells>
  <printOptions/>
  <pageMargins left="1.01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Vips</dc:creator>
  <cp:keywords/>
  <dc:description/>
  <cp:lastModifiedBy>Vips</cp:lastModifiedBy>
  <dcterms:created xsi:type="dcterms:W3CDTF">2021-02-15T13:40:49Z</dcterms:created>
  <dcterms:modified xsi:type="dcterms:W3CDTF">2021-02-15T13:41:11Z</dcterms:modified>
  <cp:category/>
  <cp:version/>
  <cp:contentType/>
  <cp:contentStatus/>
</cp:coreProperties>
</file>