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дод-3" sheetId="1" r:id="rId1"/>
  </sheets>
  <definedNames>
    <definedName name="_xlnm._FilterDatabase" localSheetId="0" hidden="1">'дод-3'!$Q$3:$Q$365</definedName>
    <definedName name="Z_04E53ECC_33CE_44F8_8FF0_EA42138A4257_.wvu.FilterData" localSheetId="0" hidden="1">'дод-3'!$Q$3:$Q$365</definedName>
    <definedName name="Z_04E53ECC_33CE_44F8_8FF0_EA42138A4257_.wvu.PrintArea" localSheetId="0" hidden="1">'дод-3'!$A$1:$P$211</definedName>
    <definedName name="Z_0C872369_5674_4C64_BBCD_91C06A36BD45_.wvu.FilterData" localSheetId="0" hidden="1">'дод-3'!$Q$3:$Q$365</definedName>
    <definedName name="Z_142BDADE_8EEE_4D55_A46E_A5D7BFF22624_.wvu.FilterData" localSheetId="0" hidden="1">'дод-3'!$Q$3:$Q$365</definedName>
    <definedName name="Z_142BDADE_8EEE_4D55_A46E_A5D7BFF22624_.wvu.PrintArea" localSheetId="0" hidden="1">'дод-3'!$B$3:$P$212</definedName>
    <definedName name="Z_142BDADE_8EEE_4D55_A46E_A5D7BFF22624_.wvu.PrintTitles" localSheetId="0" hidden="1">'дод-3'!$7:$10</definedName>
    <definedName name="Z_19A6FC77_F3A5_4192_9C98_757A3D89AFDB_.wvu.FilterData" localSheetId="0" hidden="1">'дод-3'!$Q$3:$Q$365</definedName>
    <definedName name="Z_19A6FC77_F3A5_4192_9C98_757A3D89AFDB_.wvu.PrintArea" localSheetId="0" hidden="1">'дод-3'!$B$3:$P$212</definedName>
    <definedName name="Z_19A6FC77_F3A5_4192_9C98_757A3D89AFDB_.wvu.PrintTitles" localSheetId="0" hidden="1">'дод-3'!$7:$10</definedName>
    <definedName name="Z_22AF7575_DF4A_42A6_98F7_FBEE617103A1_.wvu.FilterData" localSheetId="0" hidden="1">'дод-3'!$B$13:$B$29</definedName>
    <definedName name="Z_2B769108_9AAB_4860_B4F1_D40DD5D5B45E_.wvu.FilterData" localSheetId="0" hidden="1">'дод-3'!$Q$3:$Q$365</definedName>
    <definedName name="Z_4EB55A6B_F8DC_4DCE_869E_AB1C0A02F86B_.wvu.FilterData" localSheetId="0" hidden="1">'дод-3'!$Q$3:$Q$365</definedName>
    <definedName name="Z_59C045E3_B47D_4F02_9A1F_4F5E5F0E010A_.wvu.FilterData" localSheetId="0" hidden="1">'дод-3'!$B$13:$B$29</definedName>
    <definedName name="Z_6BD54770_9FCF_4664_8C22_D09D36DAB1EA_.wvu.FilterData" localSheetId="0" hidden="1">'дод-3'!$Q$3:$Q$365</definedName>
    <definedName name="Z_7C41E561_2F59_4729_AD5D_C05B4E2D2F21_.wvu.FilterData" localSheetId="0" hidden="1">'дод-3'!$Q$3:$Q$365</definedName>
    <definedName name="Z_7C41E561_2F59_4729_AD5D_C05B4E2D2F21_.wvu.PrintArea" localSheetId="0" hidden="1">'дод-3'!$A$1:$P$211</definedName>
    <definedName name="Z_7EA7E1B2_5984_4467_BCE0_CC5B45C2D110_.wvu.FilterData" localSheetId="0" hidden="1">'дод-3'!$Q$3:$Q$365</definedName>
    <definedName name="Z_840710E1_DDC6_45E7_8C6C_ED509F600B08_.wvu.FilterData" localSheetId="0" hidden="1">'дод-3'!$Q$3:$Q$365</definedName>
    <definedName name="Z_843C4616_A473_42BA_A161_6FC18BCBBFD5_.wvu.FilterData" localSheetId="0" hidden="1">'дод-3'!$Q$3:$Q$365</definedName>
    <definedName name="Z_A289AE56_30B5_41CF_9F40_E93E61312986_.wvu.FilterData" localSheetId="0" hidden="1">'дод-3'!$B$13:$B$29</definedName>
    <definedName name="Z_ADDF830E_230E_4201_85CE_CB748BDB0105_.wvu.FilterData" localSheetId="0" hidden="1">'дод-3'!$Q$3:$Q$365</definedName>
    <definedName name="Z_B1565F61_56DE_4B48_86E3_BDDAE5E0BB9F_.wvu.FilterData" localSheetId="0" hidden="1">'дод-3'!$Q$3:$Q$365</definedName>
    <definedName name="Z_D6CDDB20_AF8D_4FD7_80C7_0F05F2F38070_.wvu.FilterData" localSheetId="0" hidden="1">'дод-3'!$B$13:$B$29</definedName>
    <definedName name="Z_D6CDDB20_AF8D_4FD7_80C7_0F05F2F38070_.wvu.Rows" localSheetId="0" hidden="1">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$210:$210</definedName>
    <definedName name="Z_D7B3E9E2_C5AD_4DD4_B880_833A241ECBF4_.wvu.FilterData" localSheetId="0" hidden="1">'дод-3'!$Q$3:$Q$365</definedName>
    <definedName name="Z_EE190F65_884D_4E70_A7C9_EAC06A70EE8E_.wvu.FilterData" localSheetId="0" hidden="1">'дод-3'!$Q$3:$Q$365</definedName>
    <definedName name="Z_EE190F65_884D_4E70_A7C9_EAC06A70EE8E_.wvu.PrintArea" localSheetId="0" hidden="1">'дод-3'!$A$1:$P$211</definedName>
    <definedName name="Z_F330B014_21D1_42C2_9FC5_CE10B6712341_.wvu.FilterData" localSheetId="0" hidden="1">'дод-3'!$B$13:$B$29</definedName>
    <definedName name="_xlnm.Print_Area" localSheetId="0">'дод-3'!$A$1:$P$211</definedName>
  </definedNames>
  <calcPr calcId="144525"/>
</workbook>
</file>

<file path=xl/calcChain.xml><?xml version="1.0" encoding="utf-8"?>
<calcChain xmlns="http://schemas.openxmlformats.org/spreadsheetml/2006/main">
  <c r="J208" i="1" l="1"/>
  <c r="E208" i="1"/>
  <c r="J207" i="1"/>
  <c r="I207" i="1"/>
  <c r="I196" i="1" s="1"/>
  <c r="I195" i="1" s="1"/>
  <c r="H207" i="1"/>
  <c r="G207" i="1"/>
  <c r="G196" i="1" s="1"/>
  <c r="G195" i="1" s="1"/>
  <c r="F207" i="1"/>
  <c r="E207" i="1" s="1"/>
  <c r="P207" i="1" s="1"/>
  <c r="J206" i="1"/>
  <c r="E206" i="1"/>
  <c r="J205" i="1"/>
  <c r="J196" i="1" s="1"/>
  <c r="J195" i="1" s="1"/>
  <c r="E205" i="1"/>
  <c r="J204" i="1"/>
  <c r="E204" i="1"/>
  <c r="P204" i="1" s="1"/>
  <c r="J203" i="1"/>
  <c r="E203" i="1"/>
  <c r="P203" i="1" s="1"/>
  <c r="J202" i="1"/>
  <c r="E202" i="1"/>
  <c r="P202" i="1" s="1"/>
  <c r="J201" i="1"/>
  <c r="E201" i="1"/>
  <c r="P201" i="1" s="1"/>
  <c r="J200" i="1"/>
  <c r="E200" i="1"/>
  <c r="P200" i="1" s="1"/>
  <c r="J199" i="1"/>
  <c r="P199" i="1" s="1"/>
  <c r="J198" i="1"/>
  <c r="P198" i="1" s="1"/>
  <c r="J197" i="1"/>
  <c r="E197" i="1"/>
  <c r="P197" i="1" s="1"/>
  <c r="O196" i="1"/>
  <c r="N196" i="1"/>
  <c r="N195" i="1" s="1"/>
  <c r="M196" i="1"/>
  <c r="M195" i="1" s="1"/>
  <c r="L196" i="1"/>
  <c r="L195" i="1" s="1"/>
  <c r="K196" i="1"/>
  <c r="H196" i="1"/>
  <c r="H195" i="1" s="1"/>
  <c r="O195" i="1"/>
  <c r="K195" i="1"/>
  <c r="J194" i="1"/>
  <c r="E194" i="1"/>
  <c r="P194" i="1" s="1"/>
  <c r="J193" i="1"/>
  <c r="E193" i="1"/>
  <c r="P193" i="1" s="1"/>
  <c r="J192" i="1"/>
  <c r="E192" i="1"/>
  <c r="P192" i="1" s="1"/>
  <c r="J191" i="1"/>
  <c r="E191" i="1"/>
  <c r="P191" i="1" s="1"/>
  <c r="J190" i="1"/>
  <c r="E190" i="1"/>
  <c r="P190" i="1" s="1"/>
  <c r="J189" i="1"/>
  <c r="E189" i="1"/>
  <c r="P189" i="1" s="1"/>
  <c r="J188" i="1"/>
  <c r="E188" i="1"/>
  <c r="P188" i="1" s="1"/>
  <c r="P187" i="1" s="1"/>
  <c r="O187" i="1"/>
  <c r="N187" i="1"/>
  <c r="M187" i="1"/>
  <c r="L187" i="1"/>
  <c r="K187" i="1"/>
  <c r="J187" i="1"/>
  <c r="I187" i="1"/>
  <c r="H187" i="1"/>
  <c r="H185" i="1" s="1"/>
  <c r="H184" i="1" s="1"/>
  <c r="G187" i="1"/>
  <c r="F187" i="1"/>
  <c r="E187" i="1" s="1"/>
  <c r="J186" i="1"/>
  <c r="E186" i="1"/>
  <c r="O185" i="1"/>
  <c r="N185" i="1"/>
  <c r="N184" i="1" s="1"/>
  <c r="M185" i="1"/>
  <c r="L185" i="1"/>
  <c r="L184" i="1" s="1"/>
  <c r="K185" i="1"/>
  <c r="I185" i="1"/>
  <c r="I184" i="1" s="1"/>
  <c r="G185" i="1"/>
  <c r="G184" i="1" s="1"/>
  <c r="O184" i="1"/>
  <c r="M184" i="1"/>
  <c r="K184" i="1"/>
  <c r="J183" i="1"/>
  <c r="E183" i="1"/>
  <c r="J182" i="1"/>
  <c r="E182" i="1"/>
  <c r="P182" i="1" s="1"/>
  <c r="P181" i="1" s="1"/>
  <c r="P180" i="1" s="1"/>
  <c r="O181" i="1"/>
  <c r="N181" i="1"/>
  <c r="N180" i="1" s="1"/>
  <c r="M181" i="1"/>
  <c r="M180" i="1" s="1"/>
  <c r="L181" i="1"/>
  <c r="L180" i="1" s="1"/>
  <c r="K181" i="1"/>
  <c r="J181" i="1"/>
  <c r="J180" i="1" s="1"/>
  <c r="I181" i="1"/>
  <c r="I180" i="1" s="1"/>
  <c r="H181" i="1"/>
  <c r="H180" i="1" s="1"/>
  <c r="G181" i="1"/>
  <c r="F181" i="1"/>
  <c r="F180" i="1" s="1"/>
  <c r="O180" i="1"/>
  <c r="K180" i="1"/>
  <c r="G180" i="1"/>
  <c r="J179" i="1"/>
  <c r="E179" i="1"/>
  <c r="J178" i="1"/>
  <c r="E178" i="1"/>
  <c r="P178" i="1" s="1"/>
  <c r="J177" i="1"/>
  <c r="E177" i="1"/>
  <c r="P177" i="1" s="1"/>
  <c r="O176" i="1"/>
  <c r="N176" i="1"/>
  <c r="N175" i="1" s="1"/>
  <c r="M176" i="1"/>
  <c r="L176" i="1"/>
  <c r="L175" i="1" s="1"/>
  <c r="K176" i="1"/>
  <c r="J176" i="1"/>
  <c r="J175" i="1" s="1"/>
  <c r="I176" i="1"/>
  <c r="H176" i="1"/>
  <c r="H175" i="1" s="1"/>
  <c r="G176" i="1"/>
  <c r="F176" i="1"/>
  <c r="F175" i="1" s="1"/>
  <c r="O175" i="1"/>
  <c r="M175" i="1"/>
  <c r="K175" i="1"/>
  <c r="I175" i="1"/>
  <c r="G175" i="1"/>
  <c r="J174" i="1"/>
  <c r="E174" i="1"/>
  <c r="J173" i="1"/>
  <c r="E173" i="1"/>
  <c r="P173" i="1" s="1"/>
  <c r="J172" i="1"/>
  <c r="E172" i="1"/>
  <c r="P172" i="1" s="1"/>
  <c r="J171" i="1"/>
  <c r="P171" i="1" s="1"/>
  <c r="E171" i="1"/>
  <c r="J170" i="1"/>
  <c r="E170" i="1"/>
  <c r="J169" i="1"/>
  <c r="E169" i="1"/>
  <c r="J167" i="1"/>
  <c r="P167" i="1" s="1"/>
  <c r="J166" i="1"/>
  <c r="E166" i="1"/>
  <c r="P166" i="1" s="1"/>
  <c r="P165" i="1" s="1"/>
  <c r="O165" i="1"/>
  <c r="N165" i="1"/>
  <c r="M165" i="1"/>
  <c r="L165" i="1"/>
  <c r="K165" i="1"/>
  <c r="J165" i="1"/>
  <c r="I165" i="1"/>
  <c r="H165" i="1"/>
  <c r="G165" i="1"/>
  <c r="F165" i="1"/>
  <c r="J164" i="1"/>
  <c r="E164" i="1"/>
  <c r="P164" i="1" s="1"/>
  <c r="J163" i="1"/>
  <c r="E163" i="1"/>
  <c r="P163" i="1" s="1"/>
  <c r="J162" i="1"/>
  <c r="E162" i="1"/>
  <c r="J161" i="1"/>
  <c r="P161" i="1" s="1"/>
  <c r="J160" i="1"/>
  <c r="E160" i="1"/>
  <c r="J159" i="1"/>
  <c r="E159" i="1"/>
  <c r="O158" i="1"/>
  <c r="N158" i="1"/>
  <c r="M158" i="1"/>
  <c r="L158" i="1"/>
  <c r="K158" i="1"/>
  <c r="K156" i="1" s="1"/>
  <c r="K155" i="1" s="1"/>
  <c r="I158" i="1"/>
  <c r="I156" i="1" s="1"/>
  <c r="I155" i="1" s="1"/>
  <c r="H158" i="1"/>
  <c r="G158" i="1"/>
  <c r="F158" i="1"/>
  <c r="J157" i="1"/>
  <c r="E157" i="1"/>
  <c r="M156" i="1"/>
  <c r="M155" i="1" s="1"/>
  <c r="G156" i="1"/>
  <c r="G155" i="1" s="1"/>
  <c r="J154" i="1"/>
  <c r="P154" i="1" s="1"/>
  <c r="J153" i="1"/>
  <c r="E153" i="1"/>
  <c r="J152" i="1"/>
  <c r="E152" i="1"/>
  <c r="J151" i="1"/>
  <c r="E151" i="1"/>
  <c r="J150" i="1"/>
  <c r="E150" i="1"/>
  <c r="J149" i="1"/>
  <c r="E149" i="1"/>
  <c r="J148" i="1"/>
  <c r="E148" i="1"/>
  <c r="J147" i="1"/>
  <c r="E147" i="1"/>
  <c r="J146" i="1"/>
  <c r="E146" i="1"/>
  <c r="J145" i="1"/>
  <c r="E145" i="1"/>
  <c r="J144" i="1"/>
  <c r="E144" i="1"/>
  <c r="J143" i="1"/>
  <c r="J142" i="1" s="1"/>
  <c r="E143" i="1"/>
  <c r="O142" i="1"/>
  <c r="O141" i="1" s="1"/>
  <c r="N142" i="1"/>
  <c r="M142" i="1"/>
  <c r="M141" i="1" s="1"/>
  <c r="L142" i="1"/>
  <c r="K142" i="1"/>
  <c r="K141" i="1" s="1"/>
  <c r="I142" i="1"/>
  <c r="I141" i="1" s="1"/>
  <c r="H142" i="1"/>
  <c r="H141" i="1" s="1"/>
  <c r="G142" i="1"/>
  <c r="G141" i="1" s="1"/>
  <c r="F142" i="1"/>
  <c r="F141" i="1" s="1"/>
  <c r="E142" i="1"/>
  <c r="E141" i="1" s="1"/>
  <c r="N141" i="1"/>
  <c r="L141" i="1"/>
  <c r="J141" i="1"/>
  <c r="J140" i="1"/>
  <c r="E140" i="1"/>
  <c r="J139" i="1"/>
  <c r="E139" i="1"/>
  <c r="J138" i="1"/>
  <c r="E138" i="1"/>
  <c r="P137" i="1"/>
  <c r="J137" i="1"/>
  <c r="J136" i="1"/>
  <c r="E136" i="1"/>
  <c r="J135" i="1"/>
  <c r="E135" i="1"/>
  <c r="J134" i="1"/>
  <c r="E134" i="1"/>
  <c r="J133" i="1"/>
  <c r="E133" i="1"/>
  <c r="J132" i="1"/>
  <c r="J131" i="1" s="1"/>
  <c r="E132" i="1"/>
  <c r="O131" i="1"/>
  <c r="N131" i="1"/>
  <c r="M131" i="1"/>
  <c r="L131" i="1"/>
  <c r="K131" i="1"/>
  <c r="I131" i="1"/>
  <c r="H131" i="1"/>
  <c r="G131" i="1"/>
  <c r="F131" i="1"/>
  <c r="E131" i="1"/>
  <c r="J130" i="1"/>
  <c r="E130" i="1"/>
  <c r="J129" i="1"/>
  <c r="E129" i="1"/>
  <c r="J128" i="1"/>
  <c r="E128" i="1"/>
  <c r="O127" i="1"/>
  <c r="N127" i="1"/>
  <c r="M127" i="1"/>
  <c r="L127" i="1"/>
  <c r="K127" i="1"/>
  <c r="J127" i="1"/>
  <c r="I127" i="1"/>
  <c r="H127" i="1"/>
  <c r="G127" i="1"/>
  <c r="F127" i="1"/>
  <c r="J126" i="1"/>
  <c r="E126" i="1"/>
  <c r="J125" i="1"/>
  <c r="E125" i="1"/>
  <c r="J124" i="1"/>
  <c r="J123" i="1" s="1"/>
  <c r="J114" i="1" s="1"/>
  <c r="J113" i="1" s="1"/>
  <c r="E124" i="1"/>
  <c r="O123" i="1"/>
  <c r="N123" i="1"/>
  <c r="M123" i="1"/>
  <c r="L123" i="1"/>
  <c r="K123" i="1"/>
  <c r="I123" i="1"/>
  <c r="H123" i="1"/>
  <c r="G123" i="1"/>
  <c r="F123" i="1"/>
  <c r="F114" i="1" s="1"/>
  <c r="F113" i="1" s="1"/>
  <c r="J122" i="1"/>
  <c r="E122" i="1"/>
  <c r="J121" i="1"/>
  <c r="E121" i="1"/>
  <c r="J120" i="1"/>
  <c r="P120" i="1" s="1"/>
  <c r="J119" i="1"/>
  <c r="P119" i="1" s="1"/>
  <c r="J118" i="1"/>
  <c r="E118" i="1"/>
  <c r="J117" i="1"/>
  <c r="J116" i="1" s="1"/>
  <c r="E117" i="1"/>
  <c r="O116" i="1"/>
  <c r="N116" i="1"/>
  <c r="N114" i="1" s="1"/>
  <c r="N113" i="1" s="1"/>
  <c r="M116" i="1"/>
  <c r="L116" i="1"/>
  <c r="K116" i="1"/>
  <c r="I116" i="1"/>
  <c r="I114" i="1" s="1"/>
  <c r="I113" i="1" s="1"/>
  <c r="H116" i="1"/>
  <c r="G116" i="1"/>
  <c r="G114" i="1" s="1"/>
  <c r="G113" i="1" s="1"/>
  <c r="F116" i="1"/>
  <c r="E116" i="1"/>
  <c r="J115" i="1"/>
  <c r="E115" i="1"/>
  <c r="P115" i="1" s="1"/>
  <c r="L114" i="1"/>
  <c r="L113" i="1" s="1"/>
  <c r="H114" i="1"/>
  <c r="H113" i="1" s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106" i="1"/>
  <c r="E106" i="1"/>
  <c r="J105" i="1"/>
  <c r="J104" i="1" s="1"/>
  <c r="E105" i="1"/>
  <c r="O104" i="1"/>
  <c r="O99" i="1" s="1"/>
  <c r="O98" i="1" s="1"/>
  <c r="N104" i="1"/>
  <c r="M104" i="1"/>
  <c r="M99" i="1" s="1"/>
  <c r="M98" i="1" s="1"/>
  <c r="L104" i="1"/>
  <c r="K104" i="1"/>
  <c r="K99" i="1" s="1"/>
  <c r="K98" i="1" s="1"/>
  <c r="I104" i="1"/>
  <c r="I99" i="1" s="1"/>
  <c r="I98" i="1" s="1"/>
  <c r="H104" i="1"/>
  <c r="G104" i="1"/>
  <c r="G99" i="1" s="1"/>
  <c r="G98" i="1" s="1"/>
  <c r="F104" i="1"/>
  <c r="E104" i="1"/>
  <c r="J103" i="1"/>
  <c r="E103" i="1"/>
  <c r="J102" i="1"/>
  <c r="E102" i="1"/>
  <c r="P102" i="1" s="1"/>
  <c r="J101" i="1"/>
  <c r="E101" i="1"/>
  <c r="P101" i="1" s="1"/>
  <c r="J100" i="1"/>
  <c r="E100" i="1"/>
  <c r="P100" i="1" s="1"/>
  <c r="N99" i="1"/>
  <c r="N98" i="1" s="1"/>
  <c r="L99" i="1"/>
  <c r="L98" i="1" s="1"/>
  <c r="H99" i="1"/>
  <c r="H98" i="1" s="1"/>
  <c r="F99" i="1"/>
  <c r="F98" i="1" s="1"/>
  <c r="J97" i="1"/>
  <c r="E97" i="1"/>
  <c r="P97" i="1" s="1"/>
  <c r="J96" i="1"/>
  <c r="E96" i="1"/>
  <c r="P96" i="1" s="1"/>
  <c r="J95" i="1"/>
  <c r="E95" i="1"/>
  <c r="P95" i="1" s="1"/>
  <c r="J94" i="1"/>
  <c r="E94" i="1"/>
  <c r="P94" i="1" s="1"/>
  <c r="J93" i="1"/>
  <c r="E93" i="1"/>
  <c r="P93" i="1" s="1"/>
  <c r="J92" i="1"/>
  <c r="J90" i="1" s="1"/>
  <c r="E92" i="1"/>
  <c r="J91" i="1"/>
  <c r="E91" i="1"/>
  <c r="P91" i="1" s="1"/>
  <c r="O90" i="1"/>
  <c r="N90" i="1"/>
  <c r="M90" i="1"/>
  <c r="L90" i="1"/>
  <c r="K90" i="1"/>
  <c r="I90" i="1"/>
  <c r="H90" i="1"/>
  <c r="G90" i="1"/>
  <c r="F90" i="1"/>
  <c r="J89" i="1"/>
  <c r="P89" i="1" s="1"/>
  <c r="J88" i="1"/>
  <c r="P88" i="1" s="1"/>
  <c r="J87" i="1"/>
  <c r="P87" i="1" s="1"/>
  <c r="J86" i="1"/>
  <c r="E86" i="1"/>
  <c r="P86" i="1" s="1"/>
  <c r="P85" i="1" s="1"/>
  <c r="O85" i="1"/>
  <c r="N85" i="1"/>
  <c r="M85" i="1"/>
  <c r="L85" i="1"/>
  <c r="K85" i="1"/>
  <c r="J85" i="1"/>
  <c r="I85" i="1"/>
  <c r="H85" i="1"/>
  <c r="G85" i="1"/>
  <c r="F85" i="1"/>
  <c r="J84" i="1"/>
  <c r="E84" i="1"/>
  <c r="J83" i="1"/>
  <c r="J82" i="1" s="1"/>
  <c r="E83" i="1"/>
  <c r="O82" i="1"/>
  <c r="N82" i="1"/>
  <c r="N79" i="1" s="1"/>
  <c r="N78" i="1" s="1"/>
  <c r="M82" i="1"/>
  <c r="L82" i="1"/>
  <c r="K82" i="1"/>
  <c r="I82" i="1"/>
  <c r="I79" i="1" s="1"/>
  <c r="I78" i="1" s="1"/>
  <c r="H82" i="1"/>
  <c r="G82" i="1"/>
  <c r="G79" i="1" s="1"/>
  <c r="G78" i="1" s="1"/>
  <c r="F82" i="1"/>
  <c r="E82" i="1"/>
  <c r="J81" i="1"/>
  <c r="E81" i="1"/>
  <c r="P81" i="1" s="1"/>
  <c r="J80" i="1"/>
  <c r="E80" i="1"/>
  <c r="P80" i="1" s="1"/>
  <c r="L79" i="1"/>
  <c r="L78" i="1" s="1"/>
  <c r="H79" i="1"/>
  <c r="H78" i="1" s="1"/>
  <c r="F79" i="1"/>
  <c r="F78" i="1" s="1"/>
  <c r="J77" i="1"/>
  <c r="E77" i="1"/>
  <c r="P77" i="1" s="1"/>
  <c r="J76" i="1"/>
  <c r="E76" i="1"/>
  <c r="P76" i="1" s="1"/>
  <c r="J75" i="1"/>
  <c r="E75" i="1"/>
  <c r="P75" i="1" s="1"/>
  <c r="J74" i="1"/>
  <c r="E74" i="1"/>
  <c r="P74" i="1" s="1"/>
  <c r="J73" i="1"/>
  <c r="E73" i="1"/>
  <c r="P73" i="1" s="1"/>
  <c r="P72" i="1" s="1"/>
  <c r="O72" i="1"/>
  <c r="N72" i="1"/>
  <c r="M72" i="1"/>
  <c r="L72" i="1"/>
  <c r="K72" i="1"/>
  <c r="J72" i="1"/>
  <c r="I72" i="1"/>
  <c r="H72" i="1"/>
  <c r="G72" i="1"/>
  <c r="F72" i="1"/>
  <c r="J71" i="1"/>
  <c r="E71" i="1"/>
  <c r="J70" i="1"/>
  <c r="P70" i="1" s="1"/>
  <c r="J69" i="1"/>
  <c r="E69" i="1"/>
  <c r="J68" i="1"/>
  <c r="J67" i="1" s="1"/>
  <c r="E68" i="1"/>
  <c r="O67" i="1"/>
  <c r="N67" i="1"/>
  <c r="M67" i="1"/>
  <c r="M65" i="1" s="1"/>
  <c r="M64" i="1" s="1"/>
  <c r="L67" i="1"/>
  <c r="K67" i="1"/>
  <c r="I67" i="1"/>
  <c r="I65" i="1" s="1"/>
  <c r="I64" i="1" s="1"/>
  <c r="H67" i="1"/>
  <c r="H65" i="1" s="1"/>
  <c r="H64" i="1" s="1"/>
  <c r="G67" i="1"/>
  <c r="F67" i="1"/>
  <c r="F65" i="1" s="1"/>
  <c r="F64" i="1" s="1"/>
  <c r="J66" i="1"/>
  <c r="E66" i="1"/>
  <c r="O65" i="1"/>
  <c r="O64" i="1" s="1"/>
  <c r="K65" i="1"/>
  <c r="K64" i="1" s="1"/>
  <c r="G65" i="1"/>
  <c r="G64" i="1" s="1"/>
  <c r="J63" i="1"/>
  <c r="E63" i="1"/>
  <c r="P62" i="1"/>
  <c r="J62" i="1"/>
  <c r="J61" i="1"/>
  <c r="E61" i="1"/>
  <c r="J60" i="1"/>
  <c r="E60" i="1"/>
  <c r="J59" i="1"/>
  <c r="E59" i="1"/>
  <c r="J58" i="1"/>
  <c r="E58" i="1"/>
  <c r="J57" i="1"/>
  <c r="E57" i="1"/>
  <c r="O56" i="1"/>
  <c r="N56" i="1"/>
  <c r="M56" i="1"/>
  <c r="L56" i="1"/>
  <c r="K56" i="1"/>
  <c r="I56" i="1"/>
  <c r="H56" i="1"/>
  <c r="G56" i="1"/>
  <c r="F56" i="1"/>
  <c r="E56" i="1"/>
  <c r="J55" i="1"/>
  <c r="J53" i="1" s="1"/>
  <c r="E55" i="1"/>
  <c r="J54" i="1"/>
  <c r="E54" i="1"/>
  <c r="O53" i="1"/>
  <c r="N53" i="1"/>
  <c r="M53" i="1"/>
  <c r="L53" i="1"/>
  <c r="K53" i="1"/>
  <c r="I53" i="1"/>
  <c r="H53" i="1"/>
  <c r="G53" i="1"/>
  <c r="F53" i="1"/>
  <c r="E53" i="1"/>
  <c r="J52" i="1"/>
  <c r="E52" i="1"/>
  <c r="J51" i="1"/>
  <c r="E51" i="1"/>
  <c r="J50" i="1"/>
  <c r="J49" i="1" s="1"/>
  <c r="E50" i="1"/>
  <c r="O49" i="1"/>
  <c r="N49" i="1"/>
  <c r="M49" i="1"/>
  <c r="L49" i="1"/>
  <c r="K49" i="1"/>
  <c r="I49" i="1"/>
  <c r="H49" i="1"/>
  <c r="G49" i="1"/>
  <c r="F49" i="1"/>
  <c r="J48" i="1"/>
  <c r="E48" i="1"/>
  <c r="J47" i="1"/>
  <c r="J46" i="1" s="1"/>
  <c r="E47" i="1"/>
  <c r="O46" i="1"/>
  <c r="N46" i="1"/>
  <c r="M46" i="1"/>
  <c r="L46" i="1"/>
  <c r="K46" i="1"/>
  <c r="I46" i="1"/>
  <c r="I32" i="1" s="1"/>
  <c r="I31" i="1" s="1"/>
  <c r="H46" i="1"/>
  <c r="G46" i="1"/>
  <c r="F46" i="1"/>
  <c r="E46" i="1"/>
  <c r="J45" i="1"/>
  <c r="E45" i="1"/>
  <c r="P45" i="1" s="1"/>
  <c r="J44" i="1"/>
  <c r="E44" i="1"/>
  <c r="P44" i="1" s="1"/>
  <c r="J43" i="1"/>
  <c r="E43" i="1"/>
  <c r="P43" i="1" s="1"/>
  <c r="P42" i="1" s="1"/>
  <c r="O42" i="1"/>
  <c r="N42" i="1"/>
  <c r="M42" i="1"/>
  <c r="L42" i="1"/>
  <c r="L32" i="1" s="1"/>
  <c r="L31" i="1" s="1"/>
  <c r="K42" i="1"/>
  <c r="I42" i="1"/>
  <c r="H42" i="1"/>
  <c r="G42" i="1"/>
  <c r="G32" i="1" s="1"/>
  <c r="G31" i="1" s="1"/>
  <c r="F42" i="1"/>
  <c r="E42" i="1"/>
  <c r="J41" i="1"/>
  <c r="E41" i="1"/>
  <c r="P41" i="1" s="1"/>
  <c r="J40" i="1"/>
  <c r="E40" i="1"/>
  <c r="P40" i="1" s="1"/>
  <c r="J39" i="1"/>
  <c r="E39" i="1"/>
  <c r="P39" i="1" s="1"/>
  <c r="O38" i="1"/>
  <c r="N38" i="1"/>
  <c r="M38" i="1"/>
  <c r="L38" i="1"/>
  <c r="K38" i="1"/>
  <c r="J38" i="1"/>
  <c r="I38" i="1"/>
  <c r="H38" i="1"/>
  <c r="G38" i="1"/>
  <c r="F38" i="1"/>
  <c r="J37" i="1"/>
  <c r="E37" i="1"/>
  <c r="P37" i="1" s="1"/>
  <c r="J36" i="1"/>
  <c r="E36" i="1"/>
  <c r="P36" i="1" s="1"/>
  <c r="P35" i="1" s="1"/>
  <c r="O35" i="1"/>
  <c r="N35" i="1"/>
  <c r="N32" i="1" s="1"/>
  <c r="N31" i="1" s="1"/>
  <c r="M35" i="1"/>
  <c r="L35" i="1"/>
  <c r="K35" i="1"/>
  <c r="J35" i="1"/>
  <c r="I35" i="1"/>
  <c r="H35" i="1"/>
  <c r="H32" i="1" s="1"/>
  <c r="H31" i="1" s="1"/>
  <c r="G35" i="1"/>
  <c r="F35" i="1"/>
  <c r="F32" i="1" s="1"/>
  <c r="F31" i="1" s="1"/>
  <c r="J34" i="1"/>
  <c r="E34" i="1"/>
  <c r="P34" i="1" s="1"/>
  <c r="J33" i="1"/>
  <c r="E33" i="1"/>
  <c r="P33" i="1" s="1"/>
  <c r="J30" i="1"/>
  <c r="E30" i="1"/>
  <c r="P30" i="1" s="1"/>
  <c r="J29" i="1"/>
  <c r="E29" i="1"/>
  <c r="P29" i="1" s="1"/>
  <c r="J28" i="1"/>
  <c r="E28" i="1"/>
  <c r="P28" i="1" s="1"/>
  <c r="J27" i="1"/>
  <c r="E27" i="1"/>
  <c r="P27" i="1" s="1"/>
  <c r="J26" i="1"/>
  <c r="E26" i="1"/>
  <c r="P26" i="1" s="1"/>
  <c r="J25" i="1"/>
  <c r="P25" i="1" s="1"/>
  <c r="J24" i="1"/>
  <c r="E24" i="1"/>
  <c r="J23" i="1"/>
  <c r="E23" i="1"/>
  <c r="J22" i="1"/>
  <c r="E22" i="1"/>
  <c r="J21" i="1"/>
  <c r="E21" i="1"/>
  <c r="J20" i="1"/>
  <c r="E20" i="1"/>
  <c r="P19" i="1"/>
  <c r="J19" i="1"/>
  <c r="J18" i="1"/>
  <c r="J17" i="1" s="1"/>
  <c r="E18" i="1"/>
  <c r="O17" i="1"/>
  <c r="O12" i="1" s="1"/>
  <c r="O11" i="1" s="1"/>
  <c r="N17" i="1"/>
  <c r="M17" i="1"/>
  <c r="M12" i="1" s="1"/>
  <c r="M11" i="1" s="1"/>
  <c r="L17" i="1"/>
  <c r="K17" i="1"/>
  <c r="K12" i="1" s="1"/>
  <c r="K11" i="1" s="1"/>
  <c r="I17" i="1"/>
  <c r="H17" i="1"/>
  <c r="H12" i="1" s="1"/>
  <c r="H11" i="1" s="1"/>
  <c r="G17" i="1"/>
  <c r="F17" i="1"/>
  <c r="E17" i="1" s="1"/>
  <c r="J16" i="1"/>
  <c r="P16" i="1" s="1"/>
  <c r="P15" i="1" s="1"/>
  <c r="O15" i="1"/>
  <c r="N15" i="1"/>
  <c r="M15" i="1"/>
  <c r="L15" i="1"/>
  <c r="J15" i="1"/>
  <c r="I15" i="1"/>
  <c r="H15" i="1"/>
  <c r="G15" i="1"/>
  <c r="F15" i="1"/>
  <c r="E15" i="1"/>
  <c r="J14" i="1"/>
  <c r="E14" i="1"/>
  <c r="J13" i="1"/>
  <c r="E13" i="1"/>
  <c r="N12" i="1"/>
  <c r="N11" i="1" s="1"/>
  <c r="L12" i="1"/>
  <c r="I12" i="1"/>
  <c r="I11" i="1" s="1"/>
  <c r="G12" i="1"/>
  <c r="G11" i="1" s="1"/>
  <c r="L11" i="1"/>
  <c r="F196" i="1" l="1"/>
  <c r="F195" i="1" s="1"/>
  <c r="P205" i="1"/>
  <c r="P196" i="1" s="1"/>
  <c r="P195" i="1" s="1"/>
  <c r="P206" i="1"/>
  <c r="P208" i="1"/>
  <c r="F185" i="1"/>
  <c r="F184" i="1" s="1"/>
  <c r="J185" i="1"/>
  <c r="J184" i="1" s="1"/>
  <c r="P183" i="1"/>
  <c r="P186" i="1"/>
  <c r="P185" i="1" s="1"/>
  <c r="P184" i="1" s="1"/>
  <c r="P174" i="1"/>
  <c r="P162" i="1"/>
  <c r="J158" i="1"/>
  <c r="H156" i="1"/>
  <c r="H155" i="1" s="1"/>
  <c r="L156" i="1"/>
  <c r="L155" i="1" s="1"/>
  <c r="L209" i="1" s="1"/>
  <c r="N156" i="1"/>
  <c r="N155" i="1" s="1"/>
  <c r="N209" i="1" s="1"/>
  <c r="P129" i="1"/>
  <c r="P130" i="1"/>
  <c r="P103" i="1"/>
  <c r="J99" i="1"/>
  <c r="J98" i="1" s="1"/>
  <c r="K79" i="1"/>
  <c r="K78" i="1" s="1"/>
  <c r="M79" i="1"/>
  <c r="M78" i="1" s="1"/>
  <c r="O79" i="1"/>
  <c r="O78" i="1" s="1"/>
  <c r="P92" i="1"/>
  <c r="P90" i="1" s="1"/>
  <c r="J79" i="1"/>
  <c r="J78" i="1" s="1"/>
  <c r="L65" i="1"/>
  <c r="L64" i="1" s="1"/>
  <c r="N65" i="1"/>
  <c r="N64" i="1" s="1"/>
  <c r="P68" i="1"/>
  <c r="P67" i="1" s="1"/>
  <c r="P69" i="1"/>
  <c r="K32" i="1"/>
  <c r="K31" i="1" s="1"/>
  <c r="M32" i="1"/>
  <c r="M31" i="1" s="1"/>
  <c r="O32" i="1"/>
  <c r="O31" i="1" s="1"/>
  <c r="E12" i="1"/>
  <c r="E11" i="1" s="1"/>
  <c r="F12" i="1"/>
  <c r="F11" i="1" s="1"/>
  <c r="J12" i="1"/>
  <c r="J11" i="1" s="1"/>
  <c r="J65" i="1"/>
  <c r="J64" i="1" s="1"/>
  <c r="E165" i="1"/>
  <c r="F156" i="1"/>
  <c r="F155" i="1" s="1"/>
  <c r="E155" i="1" s="1"/>
  <c r="J56" i="1"/>
  <c r="P13" i="1"/>
  <c r="P14" i="1"/>
  <c r="P18" i="1"/>
  <c r="P17" i="1" s="1"/>
  <c r="P20" i="1"/>
  <c r="P21" i="1"/>
  <c r="P22" i="1"/>
  <c r="P23" i="1"/>
  <c r="P24" i="1"/>
  <c r="J42" i="1"/>
  <c r="P47" i="1"/>
  <c r="P46" i="1" s="1"/>
  <c r="P48" i="1"/>
  <c r="P50" i="1"/>
  <c r="P51" i="1"/>
  <c r="P52" i="1"/>
  <c r="P54" i="1"/>
  <c r="P55" i="1"/>
  <c r="P57" i="1"/>
  <c r="P56" i="1" s="1"/>
  <c r="P58" i="1"/>
  <c r="P59" i="1"/>
  <c r="P60" i="1"/>
  <c r="P61" i="1"/>
  <c r="P63" i="1"/>
  <c r="P66" i="1"/>
  <c r="E67" i="1"/>
  <c r="P71" i="1"/>
  <c r="E72" i="1"/>
  <c r="P83" i="1"/>
  <c r="P84" i="1"/>
  <c r="E85" i="1"/>
  <c r="E90" i="1"/>
  <c r="E79" i="1" s="1"/>
  <c r="E78" i="1" s="1"/>
  <c r="E99" i="1"/>
  <c r="E98" i="1" s="1"/>
  <c r="P105" i="1"/>
  <c r="P104" i="1" s="1"/>
  <c r="P106" i="1"/>
  <c r="P107" i="1"/>
  <c r="P108" i="1"/>
  <c r="P109" i="1"/>
  <c r="P110" i="1"/>
  <c r="P111" i="1"/>
  <c r="P112" i="1"/>
  <c r="K114" i="1"/>
  <c r="K113" i="1" s="1"/>
  <c r="K209" i="1" s="1"/>
  <c r="M114" i="1"/>
  <c r="M113" i="1" s="1"/>
  <c r="O114" i="1"/>
  <c r="O113" i="1" s="1"/>
  <c r="P128" i="1"/>
  <c r="P127" i="1" s="1"/>
  <c r="E127" i="1"/>
  <c r="O156" i="1"/>
  <c r="O155" i="1" s="1"/>
  <c r="J156" i="1"/>
  <c r="J155" i="1" s="1"/>
  <c r="P179" i="1"/>
  <c r="P176" i="1" s="1"/>
  <c r="P175" i="1" s="1"/>
  <c r="E176" i="1"/>
  <c r="E175" i="1" s="1"/>
  <c r="E185" i="1"/>
  <c r="E184" i="1" s="1"/>
  <c r="P117" i="1"/>
  <c r="P116" i="1" s="1"/>
  <c r="P118" i="1"/>
  <c r="P121" i="1"/>
  <c r="P122" i="1"/>
  <c r="E123" i="1"/>
  <c r="E114" i="1" s="1"/>
  <c r="E113" i="1" s="1"/>
  <c r="P124" i="1"/>
  <c r="P125" i="1"/>
  <c r="P126" i="1"/>
  <c r="P132" i="1"/>
  <c r="P131" i="1" s="1"/>
  <c r="P133" i="1"/>
  <c r="P134" i="1"/>
  <c r="P135" i="1"/>
  <c r="P136" i="1"/>
  <c r="P138" i="1"/>
  <c r="P139" i="1"/>
  <c r="P140" i="1"/>
  <c r="P143" i="1"/>
  <c r="P144" i="1"/>
  <c r="P145" i="1"/>
  <c r="P146" i="1"/>
  <c r="P147" i="1"/>
  <c r="P148" i="1"/>
  <c r="P149" i="1"/>
  <c r="P150" i="1"/>
  <c r="P151" i="1"/>
  <c r="P152" i="1"/>
  <c r="P153" i="1"/>
  <c r="P157" i="1"/>
  <c r="E158" i="1"/>
  <c r="E156" i="1" s="1"/>
  <c r="P159" i="1"/>
  <c r="P160" i="1"/>
  <c r="P169" i="1"/>
  <c r="P170" i="1"/>
  <c r="E181" i="1"/>
  <c r="E180" i="1" s="1"/>
  <c r="E196" i="1"/>
  <c r="E195" i="1" s="1"/>
  <c r="J32" i="1"/>
  <c r="J31" i="1" s="1"/>
  <c r="P38" i="1"/>
  <c r="E35" i="1"/>
  <c r="E38" i="1"/>
  <c r="E49" i="1"/>
  <c r="G209" i="1"/>
  <c r="I209" i="1"/>
  <c r="P99" i="1"/>
  <c r="P98" i="1" s="1"/>
  <c r="P158" i="1"/>
  <c r="H209" i="1"/>
  <c r="Q87" i="1"/>
  <c r="F209" i="1" l="1"/>
  <c r="P156" i="1"/>
  <c r="P155" i="1" s="1"/>
  <c r="O209" i="1"/>
  <c r="M209" i="1"/>
  <c r="P53" i="1"/>
  <c r="J209" i="1"/>
  <c r="P12" i="1"/>
  <c r="P11" i="1" s="1"/>
  <c r="P123" i="1"/>
  <c r="P114" i="1" s="1"/>
  <c r="P113" i="1" s="1"/>
  <c r="P82" i="1"/>
  <c r="P79" i="1" s="1"/>
  <c r="P78" i="1" s="1"/>
  <c r="E65" i="1"/>
  <c r="E64" i="1" s="1"/>
  <c r="P49" i="1"/>
  <c r="P32" i="1" s="1"/>
  <c r="P31" i="1" s="1"/>
  <c r="P142" i="1"/>
  <c r="P141" i="1" s="1"/>
  <c r="P65" i="1"/>
  <c r="P64" i="1" s="1"/>
  <c r="E32" i="1"/>
  <c r="E31" i="1" s="1"/>
  <c r="E209" i="1" s="1"/>
  <c r="P209" i="1" l="1"/>
</calcChain>
</file>

<file path=xl/sharedStrings.xml><?xml version="1.0" encoding="utf-8"?>
<sst xmlns="http://schemas.openxmlformats.org/spreadsheetml/2006/main" count="637" uniqueCount="445">
  <si>
    <t>Додаток 3</t>
  </si>
  <si>
    <t xml:space="preserve">до рішення  міської ради </t>
  </si>
  <si>
    <t>Розподіл</t>
  </si>
  <si>
    <t>код бюджету -19549000000</t>
  </si>
  <si>
    <t>видатків   бюджету Тернопільської
міської  територіальної громади 
  на 2021 рік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</si>
  <si>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</si>
  <si>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</si>
  <si>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</si>
  <si>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</si>
  <si>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</si>
  <si>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</si>
  <si>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</si>
  <si>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</si>
  <si>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</si>
  <si>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</si>
  <si>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</si>
  <si>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</si>
  <si>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</si>
  <si>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</si>
  <si>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</si>
  <si>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</si>
  <si>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</si>
  <si>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</si>
  <si>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</si>
  <si>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</si>
  <si>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</si>
  <si>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</si>
  <si>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</si>
  <si>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</si>
  <si>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</si>
  <si>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</si>
  <si>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</si>
  <si>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</si>
  <si>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</si>
  <si>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</si>
  <si>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</si>
  <si>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</si>
  <si>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</si>
  <si>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</si>
  <si>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</si>
  <si>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</si>
  <si>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</si>
  <si>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</si>
  <si>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</si>
  <si>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</si>
  <si>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</si>
  <si>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</si>
  <si>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</si>
  <si>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</si>
  <si>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</si>
  <si>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</si>
  <si>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</si>
  <si>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</si>
  <si>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</si>
  <si>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</si>
  <si>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</si>
  <si>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</si>
  <si>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</si>
  <si>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</si>
  <si>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</si>
  <si>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</si>
  <si>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</si>
  <si>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0117610</t>
  </si>
  <si>
    <t>7610</t>
  </si>
  <si>
    <t>0411</t>
  </si>
  <si>
    <t>Сприяння розвитку малого та середнього підприємництва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</si>
  <si>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</si>
  <si>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</si>
  <si>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</si>
  <si>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</si>
  <si>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</si>
  <si>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</si>
  <si>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</si>
  <si>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</si>
  <si>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</si>
  <si>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</si>
  <si>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</si>
  <si>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</si>
  <si>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</si>
  <si>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</si>
  <si>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</si>
  <si>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</si>
  <si>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</si>
  <si>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</si>
  <si>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</si>
  <si>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</si>
  <si>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</si>
  <si>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</si>
  <si>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</si>
  <si>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</si>
  <si>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</si>
  <si>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</si>
  <si>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</si>
  <si>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</si>
  <si>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</si>
  <si>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</si>
  <si>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</si>
  <si>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</si>
  <si>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</si>
  <si>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</si>
  <si>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</si>
  <si>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</si>
  <si>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</si>
  <si>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0611030</t>
  </si>
  <si>
    <t>Надання загальної середньої освіти за рахунок освітньої  субвенції</t>
  </si>
  <si>
    <t>0611031</t>
  </si>
  <si>
    <t>1031</t>
  </si>
  <si>
    <t>0611032</t>
  </si>
  <si>
    <t>1032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</si>
  <si>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</si>
  <si>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</si>
  <si>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</si>
  <si>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</si>
  <si>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0611090</t>
  </si>
  <si>
    <t>Підготовка     кадрів  закладами   професійної (професійно – технічної)  освіти  та  іншими  закладами  освіти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</si>
  <si>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</si>
  <si>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</si>
  <si>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</si>
  <si>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</si>
  <si>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0611092</t>
  </si>
  <si>
    <t>1092</t>
  </si>
  <si>
    <t xml:space="preserve">Підготовка     кадрів  закладами   професійної (професійно – технічної)  освіти  та  іншими  закладами  освіти за рахунок  освітньої субвенції </t>
  </si>
  <si>
    <t>0611094</t>
  </si>
  <si>
    <t>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</si>
  <si>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</si>
  <si>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0611100</t>
  </si>
  <si>
    <t>1100</t>
  </si>
  <si>
    <t>Підготовка  кадрів закладами  фахової  передвищої  освіти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</si>
  <si>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</si>
  <si>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</si>
  <si>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</si>
  <si>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</si>
  <si>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0611130</t>
  </si>
  <si>
    <t>1130</t>
  </si>
  <si>
    <t>0990</t>
  </si>
  <si>
    <t>Методичне  забезпечення  діяльності  закладів  освіти</t>
  </si>
  <si>
    <t>0611140</t>
  </si>
  <si>
    <t>1140</t>
  </si>
  <si>
    <t>Інші програми, заклади та заходи у сфері освіти</t>
  </si>
  <si>
    <t>0611141</t>
  </si>
  <si>
    <t>1141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</si>
  <si>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</si>
  <si>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</si>
  <si>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0611142</t>
  </si>
  <si>
    <t>1142</t>
  </si>
  <si>
    <t>Інші програми та заходи у сфері освіти ( Допомога дітям- сиротамя, яким виповнюється 18 років)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</si>
  <si>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</si>
  <si>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</si>
  <si>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</si>
  <si>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</si>
  <si>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</si>
  <si>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</si>
  <si>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</si>
  <si>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</si>
  <si>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 xml:space="preserve">Забезпечення діяльності інклюзивно-ресурсних центрів за рахунок освітньої субвенції ( інклюзія) </t>
  </si>
  <si>
    <t>0611060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</si>
  <si>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</si>
  <si>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</si>
  <si>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0611061</t>
  </si>
  <si>
    <t>1061</t>
  </si>
  <si>
    <t>Надання загальної середньої освіти закладами загальної середньої освіти</t>
  </si>
  <si>
    <t>0611062</t>
  </si>
  <si>
    <t>1062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</si>
  <si>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</si>
  <si>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0611200</t>
  </si>
  <si>
    <t>1200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</si>
  <si>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</si>
  <si>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</si>
  <si>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</si>
  <si>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</si>
  <si>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</si>
  <si>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</si>
  <si>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</si>
  <si>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</si>
  <si>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</si>
  <si>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</si>
  <si>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</si>
  <si>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</si>
  <si>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</si>
  <si>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</si>
  <si>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</si>
  <si>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</si>
  <si>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</si>
  <si>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</si>
  <si>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</si>
  <si>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</si>
  <si>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</si>
  <si>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</si>
  <si>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</si>
  <si>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</si>
  <si>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</si>
  <si>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</si>
  <si>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</si>
  <si>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</si>
  <si>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</si>
  <si>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</si>
  <si>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</si>
  <si>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</si>
  <si>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</si>
  <si>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</si>
  <si>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</si>
  <si>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</si>
  <si>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</si>
  <si>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</si>
  <si>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</si>
  <si>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0916086</t>
  </si>
  <si>
    <t>Інша діяльність щодо забезпечення житлом громадян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</si>
  <si>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</si>
  <si>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</si>
  <si>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</si>
  <si>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</si>
  <si>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</si>
  <si>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</si>
  <si>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</si>
  <si>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</si>
  <si>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</si>
  <si>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Фінансова підтримка міського стадіону</t>
  </si>
  <si>
    <t>Підтримка і розвиток спортивної інфраструктури</t>
  </si>
  <si>
    <t>Утримання та фінансова підтримка спортивних споруд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</si>
  <si>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</si>
  <si>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</si>
  <si>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</si>
  <si>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</si>
  <si>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</si>
  <si>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</si>
  <si>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</si>
  <si>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</si>
  <si>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</si>
  <si>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</si>
  <si>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</si>
  <si>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Керівництво і управління у відповідній сфері у містах (місті Києві), селищах, селах,  територіальних громадах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</si>
  <si>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</si>
  <si>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</si>
  <si>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</si>
  <si>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</si>
  <si>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</si>
  <si>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</si>
  <si>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</si>
  <si>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</si>
  <si>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</si>
  <si>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</si>
  <si>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</si>
  <si>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</si>
  <si>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</si>
  <si>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</si>
  <si>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</si>
  <si>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</si>
  <si>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</si>
  <si>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</si>
  <si>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</si>
  <si>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</si>
  <si>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</si>
  <si>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</si>
  <si>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</si>
  <si>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</si>
  <si>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</si>
  <si>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</si>
  <si>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>Централізовані заходи з лікування хворих на цукровий та нецукровий діабет( субвенція)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</si>
  <si>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</si>
  <si>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</si>
  <si>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</si>
  <si>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</si>
  <si>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</si>
  <si>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</si>
  <si>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</si>
  <si>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</si>
  <si>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</si>
  <si>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</si>
  <si>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</si>
  <si>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</si>
  <si>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</si>
  <si>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</si>
  <si>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</si>
  <si>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</si>
  <si>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</si>
  <si>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</si>
  <si>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</si>
  <si>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</si>
  <si>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</si>
  <si>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</si>
  <si>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</si>
  <si>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090216</t>
  </si>
  <si>
    <t>Пільги багатодітним сім"ям на придбання твердого палива та скрапленого газу</t>
  </si>
  <si>
    <t>0813042</t>
  </si>
  <si>
    <t>3042</t>
  </si>
  <si>
    <t>Надання допомоги до досягнення дитиною трирічного віку</t>
  </si>
  <si>
    <t>0813050</t>
  </si>
  <si>
    <t>3050</t>
  </si>
  <si>
    <t>Пільгове медичне  обслуговування осіб,які постраждали внаслідок Чорнобильської катастрофи</t>
  </si>
  <si>
    <t>0813090</t>
  </si>
  <si>
    <t>3090</t>
  </si>
  <si>
    <t>Видатки  на  поховання учасників бойових  дій  та осіб  з інвалідністю внаслідок війни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</si>
  <si>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</si>
  <si>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</si>
  <si>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</si>
  <si>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</si>
  <si>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</si>
  <si>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</si>
  <si>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</si>
  <si>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</si>
  <si>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</si>
  <si>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</si>
  <si>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</si>
  <si>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</si>
  <si>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</si>
  <si>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</si>
  <si>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</si>
  <si>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</si>
  <si>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</si>
  <si>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</si>
  <si>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</si>
  <si>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</si>
  <si>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</si>
  <si>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</si>
  <si>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</si>
  <si>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</si>
  <si>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</si>
  <si>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</si>
  <si>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</si>
  <si>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</si>
  <si>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</si>
  <si>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</si>
  <si>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</si>
  <si>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</si>
  <si>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</si>
  <si>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250915</t>
  </si>
  <si>
    <t>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значення),районних у містах Києві і Севастополі та районних у містах рад для зздійснення заходів з виконання спільного із Світовим банком проекту "Вдосконалення системи соціальної допомоги"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</si>
  <si>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</si>
  <si>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</si>
  <si>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</si>
  <si>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</si>
  <si>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</si>
  <si>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</si>
  <si>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</si>
  <si>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</si>
  <si>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</si>
  <si>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 мистецькими школами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</si>
  <si>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</si>
  <si>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</si>
  <si>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</si>
  <si>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</si>
  <si>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</si>
  <si>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Забезпечення діяльності інших закладів в галузі культури і мистецтва  ( Благоустрій парків культури і відпочинку)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</si>
  <si>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</si>
  <si>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</si>
  <si>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</si>
  <si>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</si>
  <si>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</si>
  <si>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</si>
  <si>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</si>
  <si>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</si>
  <si>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</si>
  <si>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</si>
  <si>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</si>
  <si>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</si>
  <si>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</si>
  <si>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</si>
  <si>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</si>
  <si>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</si>
  <si>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</si>
  <si>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</si>
  <si>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</si>
  <si>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</si>
  <si>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</si>
  <si>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</si>
  <si>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</si>
  <si>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1216090</t>
  </si>
  <si>
    <t>6090</t>
  </si>
  <si>
    <t>0640</t>
  </si>
  <si>
    <t>Інша діяльність у сфері житлово - комунального господарства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</si>
  <si>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</si>
  <si>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</si>
  <si>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</si>
  <si>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</si>
  <si>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</si>
  <si>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</si>
  <si>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</si>
  <si>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</si>
  <si>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</si>
  <si>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</si>
  <si>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</si>
  <si>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</si>
  <si>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</si>
  <si>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</si>
  <si>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</si>
  <si>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</si>
  <si>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</si>
  <si>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</si>
  <si>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</si>
  <si>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</si>
  <si>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</si>
  <si>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1217691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</si>
  <si>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</si>
  <si>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</si>
  <si>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</si>
  <si>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</si>
  <si>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</si>
  <si>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</si>
  <si>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</si>
  <si>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3117691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</si>
  <si>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</si>
  <si>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</si>
  <si>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</si>
  <si>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</si>
  <si>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</si>
  <si>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</si>
  <si>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</si>
  <si>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</si>
  <si>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</si>
  <si>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</si>
  <si>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</si>
  <si>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</si>
  <si>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</si>
  <si>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</si>
  <si>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</si>
  <si>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</si>
  <si>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</si>
  <si>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</si>
  <si>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</si>
  <si>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</si>
  <si>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</si>
  <si>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</si>
  <si>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</si>
  <si>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</si>
  <si>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3719770</t>
  </si>
  <si>
    <t>9770</t>
  </si>
  <si>
    <t>Інші субвенції з місцевого бюджету</t>
  </si>
  <si>
    <t>Інші субвенції з місцевого бюджету                           ( обласному бюджету проект " Водна арена")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</si>
  <si>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</si>
  <si>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</si>
  <si>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( 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 ) </t>
  </si>
  <si>
    <t xml:space="preserve">Субвенція з місцевого бюджету державному бюджету на виконання програм соціально-економічного розвитку регіонів ( 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 ) </t>
  </si>
  <si>
    <t>Субвенція з місцевого бюджету державному бюджету на виконання програм соціально-економічного розвитку регіонів (Програма  «Безпечна громада» на 2021-2022 роки )</t>
  </si>
  <si>
    <t>Субвенція з місцевого бюджету державному бюджету на виконання програм соціально-економічного розвитку регіонів (Програма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 )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</si>
  <si>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</si>
  <si>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</si>
  <si>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</si>
  <si>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</si>
  <si>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</si>
  <si>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</si>
  <si>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</si>
  <si>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Резервний фонд місцевого бюджету</t>
  </si>
  <si>
    <t>Всього видатків</t>
  </si>
  <si>
    <t>Міський  голова</t>
  </si>
  <si>
    <t>Сергій НАДАЛ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</si>
</sst>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7" x14ac:knownFonts="1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charset val="204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 Cyr"/>
      <charset val="204"/>
    </font>
    <font>
      <i/>
      <sz val="9"/>
      <name val="Times New Roman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4" fillId="0" borderId="0"/>
    <xf numFmtId="0" fontId="14" fillId="0" borderId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top"/>
    </xf>
    <xf numFmtId="0" fontId="14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5" fillId="0" borderId="0"/>
  </cellStyleXfs>
  <cellXfs count="224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0" fontId="3" fillId="0" borderId="1" xfId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 shrinkToFit="1"/>
    </xf>
    <xf numFmtId="3" fontId="5" fillId="0" borderId="5" xfId="1" applyNumberFormat="1" applyFont="1" applyBorder="1" applyAlignment="1">
      <alignment horizontal="center" vertical="center" wrapText="1" shrinkToFit="1"/>
    </xf>
    <xf numFmtId="1" fontId="2" fillId="0" borderId="0" xfId="1" applyNumberFormat="1" applyFont="1" applyAlignment="1">
      <alignment wrapText="1" shrinkToFit="1"/>
    </xf>
    <xf numFmtId="49" fontId="3" fillId="0" borderId="5" xfId="1" applyNumberFormat="1" applyFont="1" applyBorder="1" applyAlignment="1">
      <alignment horizontal="center" vertical="center" wrapText="1" shrinkToFit="1"/>
    </xf>
    <xf numFmtId="0" fontId="3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 shrinkToFit="1"/>
    </xf>
    <xf numFmtId="3" fontId="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1" applyFont="1" applyBorder="1" applyAlignment="1">
      <alignment horizontal="center" vertical="center" wrapText="1" shrinkToFit="1"/>
    </xf>
    <xf numFmtId="0" fontId="7" fillId="0" borderId="0" xfId="1" applyFont="1" applyAlignment="1">
      <alignment wrapText="1" shrinkToFit="1"/>
    </xf>
    <xf numFmtId="49" fontId="8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8" fillId="0" borderId="5" xfId="1" applyFont="1" applyBorder="1" applyAlignment="1" applyProtection="1">
      <alignment horizontal="center" vertical="center" wrapText="1" shrinkToFit="1"/>
      <protection locked="0"/>
    </xf>
    <xf numFmtId="3" fontId="9" fillId="0" borderId="5" xfId="1" applyNumberFormat="1" applyFont="1" applyBorder="1" applyAlignment="1">
      <alignment horizontal="center" vertical="center" wrapText="1" shrinkToFit="1"/>
    </xf>
    <xf numFmtId="49" fontId="10" fillId="0" borderId="5" xfId="1" applyNumberFormat="1" applyFont="1" applyBorder="1" applyAlignment="1">
      <alignment horizontal="center" vertical="center" wrapText="1" shrinkToFit="1"/>
    </xf>
    <xf numFmtId="49" fontId="10" fillId="0" borderId="5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 wrapText="1" shrinkToFit="1"/>
      <protection locked="0"/>
    </xf>
    <xf numFmtId="3" fontId="11" fillId="0" borderId="5" xfId="1" applyNumberFormat="1" applyFont="1" applyBorder="1" applyAlignment="1">
      <alignment horizontal="center" vertical="center" wrapText="1" shrinkToFit="1"/>
    </xf>
    <xf numFmtId="3" fontId="10" fillId="0" borderId="5" xfId="1" applyNumberFormat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 applyProtection="1">
      <alignment horizontal="center" vertical="center"/>
      <protection locked="0"/>
    </xf>
    <xf numFmtId="49" fontId="3" fillId="0" borderId="5" xfId="1" applyNumberFormat="1" applyFont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 wrapText="1" shrinkToFit="1"/>
      <protection locked="0"/>
    </xf>
    <xf numFmtId="49" fontId="4" fillId="0" borderId="5" xfId="1" applyNumberFormat="1" applyFont="1" applyBorder="1" applyAlignment="1">
      <alignment horizontal="center" vertical="center" wrapText="1" shrinkToFit="1"/>
    </xf>
    <xf numFmtId="0" fontId="4" fillId="0" borderId="5" xfId="1" applyFont="1" applyBorder="1" applyAlignment="1" applyProtection="1">
      <alignment horizontal="center" vertical="center" wrapText="1" shrinkToFit="1"/>
      <protection locked="0"/>
    </xf>
    <xf numFmtId="49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2" fillId="0" borderId="5" xfId="1" applyNumberFormat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 wrapText="1" shrinkToFit="1"/>
      <protection locked="0"/>
    </xf>
    <xf numFmtId="3" fontId="3" fillId="0" borderId="5" xfId="1" applyNumberFormat="1" applyFont="1" applyBorder="1" applyAlignment="1" applyProtection="1">
      <alignment horizontal="center" vertical="center"/>
      <protection locked="0"/>
    </xf>
    <xf numFmtId="3" fontId="3" fillId="0" borderId="7" xfId="1" applyNumberFormat="1" applyFont="1" applyBorder="1" applyAlignment="1" applyProtection="1">
      <alignment horizontal="center" vertical="center"/>
      <protection locked="0"/>
    </xf>
    <xf numFmtId="3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3" fillId="0" borderId="5" xfId="1" applyNumberFormat="1" applyFont="1" applyBorder="1" applyAlignment="1">
      <alignment horizontal="center" vertical="center" wrapText="1" shrinkToFit="1"/>
    </xf>
    <xf numFmtId="0" fontId="16" fillId="0" borderId="5" xfId="1" applyFont="1" applyBorder="1" applyAlignment="1">
      <alignment horizontal="center" vertical="center" wrapText="1" shrinkToFit="1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49" fontId="3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3" fillId="0" borderId="5" xfId="1" applyNumberFormat="1" applyFont="1" applyBorder="1" applyAlignment="1" applyProtection="1">
      <alignment wrapText="1" shrinkToFit="1"/>
      <protection locked="0"/>
    </xf>
    <xf numFmtId="49" fontId="6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 wrapText="1" shrinkToFit="1"/>
      <protection locked="0"/>
    </xf>
    <xf numFmtId="0" fontId="6" fillId="0" borderId="5" xfId="1" applyFont="1" applyBorder="1" applyAlignment="1" applyProtection="1">
      <alignment horizontal="center" vertical="center" wrapText="1" shrinkToFi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49" fontId="6" fillId="0" borderId="5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3" fontId="4" fillId="0" borderId="5" xfId="1" applyNumberFormat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>
      <alignment horizontal="center" vertical="center" wrapText="1"/>
    </xf>
    <xf numFmtId="49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49" fontId="4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3" fontId="12" fillId="0" borderId="1" xfId="1" applyNumberFormat="1" applyFont="1" applyBorder="1" applyAlignment="1">
      <alignment horizontal="center" vertical="center" wrapText="1" shrinkToFit="1"/>
    </xf>
    <xf numFmtId="49" fontId="4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9" xfId="0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3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4" fillId="0" borderId="5" xfId="1" applyNumberFormat="1" applyFont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5" xfId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/>
    </xf>
    <xf numFmtId="49" fontId="16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5" xfId="1" applyNumberFormat="1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1" fontId="9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0" xfId="1" applyFont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 wrapText="1" shrinkToFit="1"/>
    </xf>
    <xf numFmtId="3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5" xfId="1" applyFont="1" applyBorder="1" applyAlignment="1">
      <alignment horizontal="center" vertical="center"/>
    </xf>
    <xf numFmtId="0" fontId="18" fillId="0" borderId="5" xfId="1" applyFont="1" applyBorder="1" applyAlignment="1" applyProtection="1">
      <alignment horizontal="center" vertical="center" wrapText="1" shrinkToFit="1"/>
      <protection locked="0"/>
    </xf>
    <xf numFmtId="49" fontId="18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0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10" fillId="0" borderId="0" xfId="1" applyNumberFormat="1" applyFont="1" applyAlignment="1">
      <alignment wrapText="1" shrinkToFit="1"/>
    </xf>
    <xf numFmtId="0" fontId="10" fillId="0" borderId="0" xfId="1" applyFont="1"/>
    <xf numFmtId="1" fontId="8" fillId="0" borderId="0" xfId="1" applyNumberFormat="1" applyFont="1" applyAlignment="1">
      <alignment wrapText="1" shrinkToFit="1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3" fontId="4" fillId="0" borderId="1" xfId="1" applyNumberFormat="1" applyFont="1" applyBorder="1" applyAlignment="1" applyProtection="1">
      <alignment horizontal="center" vertical="center" wrapText="1" shrinkToFit="1"/>
      <protection locked="0"/>
    </xf>
    <xf numFmtId="1" fontId="2" fillId="0" borderId="5" xfId="1" applyNumberFormat="1" applyFont="1" applyBorder="1" applyAlignment="1">
      <alignment wrapText="1" shrinkToFit="1"/>
    </xf>
    <xf numFmtId="0" fontId="2" fillId="0" borderId="5" xfId="1" applyFont="1" applyBorder="1"/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 applyProtection="1">
      <alignment horizontal="center" vertical="center" wrapText="1" shrinkToFit="1"/>
      <protection locked="0"/>
    </xf>
    <xf numFmtId="49" fontId="3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6" fillId="0" borderId="7" xfId="1" applyNumberFormat="1" applyFont="1" applyBorder="1" applyAlignment="1">
      <alignment horizontal="center" vertical="center" wrapText="1" shrinkToFit="1"/>
    </xf>
    <xf numFmtId="3" fontId="5" fillId="0" borderId="7" xfId="1" applyNumberFormat="1" applyFont="1" applyBorder="1" applyAlignment="1">
      <alignment horizontal="center" vertical="center" wrapText="1" shrinkToFit="1"/>
    </xf>
    <xf numFmtId="3" fontId="3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>
      <alignment horizontal="center" vertical="center" wrapText="1"/>
    </xf>
    <xf numFmtId="0" fontId="16" fillId="0" borderId="5" xfId="1" applyFont="1" applyBorder="1" applyAlignment="1" applyProtection="1">
      <alignment horizontal="center" vertical="center" wrapText="1"/>
      <protection locked="0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9" fillId="0" borderId="5" xfId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/>
    </xf>
    <xf numFmtId="3" fontId="12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164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/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49" fontId="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 wrapText="1"/>
    </xf>
    <xf numFmtId="49" fontId="18" fillId="0" borderId="5" xfId="1" applyNumberFormat="1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 shrinkToFit="1"/>
      <protection locked="0"/>
    </xf>
    <xf numFmtId="3" fontId="18" fillId="0" borderId="5" xfId="1" applyNumberFormat="1" applyFont="1" applyBorder="1" applyAlignment="1">
      <alignment horizontal="center" vertical="center" wrapText="1" shrinkToFit="1"/>
    </xf>
    <xf numFmtId="3" fontId="18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>
      <alignment horizontal="center" vertical="center"/>
    </xf>
    <xf numFmtId="49" fontId="13" fillId="0" borderId="5" xfId="1" applyNumberFormat="1" applyFont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right" vertical="top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top" wrapText="1"/>
    </xf>
    <xf numFmtId="49" fontId="8" fillId="0" borderId="5" xfId="1" applyNumberFormat="1" applyFont="1" applyBorder="1" applyAlignment="1">
      <alignment horizont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49" fontId="18" fillId="0" borderId="5" xfId="1" applyNumberFormat="1" applyFont="1" applyBorder="1" applyAlignment="1">
      <alignment horizontal="center" vertical="center" wrapText="1" shrinkToFit="1"/>
    </xf>
    <xf numFmtId="0" fontId="18" fillId="0" borderId="5" xfId="1" applyFont="1" applyBorder="1" applyAlignment="1">
      <alignment horizontal="center" vertical="center" wrapText="1" shrinkToFit="1"/>
    </xf>
    <xf numFmtId="3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24" fillId="0" borderId="7" xfId="2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/>
    </xf>
    <xf numFmtId="0" fontId="9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3" fontId="10" fillId="0" borderId="5" xfId="1" applyNumberFormat="1" applyFont="1" applyBorder="1" applyAlignment="1">
      <alignment horizontal="center" vertical="center" wrapText="1" shrinkToFit="1"/>
    </xf>
    <xf numFmtId="49" fontId="18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4" fillId="0" borderId="5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3" fontId="11" fillId="0" borderId="1" xfId="1" applyNumberFormat="1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3" fontId="11" fillId="0" borderId="8" xfId="1" applyNumberFormat="1" applyFont="1" applyBorder="1" applyAlignment="1">
      <alignment horizontal="center" vertical="center" wrapText="1" shrinkToFit="1"/>
    </xf>
    <xf numFmtId="3" fontId="11" fillId="0" borderId="4" xfId="1" applyNumberFormat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 wrapText="1" shrinkToFit="1"/>
      <protection locked="0"/>
    </xf>
    <xf numFmtId="0" fontId="8" fillId="0" borderId="5" xfId="1" applyFont="1" applyBorder="1" applyAlignment="1">
      <alignment horizontal="center" vertical="center"/>
    </xf>
    <xf numFmtId="3" fontId="2" fillId="0" borderId="5" xfId="1" applyNumberFormat="1" applyFont="1" applyBorder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9" fillId="0" borderId="5" xfId="1" applyNumberFormat="1" applyFont="1" applyBorder="1" applyAlignment="1">
      <alignment horizontal="center" vertical="center" wrapText="1" shrinkToFit="1"/>
    </xf>
    <xf numFmtId="49" fontId="10" fillId="0" borderId="5" xfId="1" applyNumberFormat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 wrapText="1"/>
    </xf>
    <xf numFmtId="49" fontId="18" fillId="0" borderId="5" xfId="1" applyNumberFormat="1" applyFont="1" applyBorder="1" applyAlignment="1" applyProtection="1">
      <alignment horizontal="center" vertical="center"/>
      <protection locked="0"/>
    </xf>
    <xf numFmtId="0" fontId="18" fillId="0" borderId="5" xfId="1" applyFont="1" applyFill="1" applyBorder="1" applyAlignment="1" applyProtection="1">
      <alignment horizontal="center" vertical="center" wrapText="1" shrinkToFit="1"/>
      <protection locked="0"/>
    </xf>
    <xf numFmtId="4" fontId="8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3" fontId="8" fillId="0" borderId="5" xfId="1" applyNumberFormat="1" applyFont="1" applyBorder="1" applyAlignment="1" applyProtection="1">
      <alignment horizontal="center" vertical="center"/>
      <protection locked="0"/>
    </xf>
    <xf numFmtId="3" fontId="9" fillId="0" borderId="5" xfId="1" applyNumberFormat="1" applyFont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 vertical="center"/>
      <protection locked="0"/>
    </xf>
    <xf numFmtId="165" fontId="9" fillId="0" borderId="0" xfId="1" applyNumberFormat="1" applyFont="1" applyBorder="1" applyAlignment="1">
      <alignment wrapText="1" shrinkToFit="1"/>
    </xf>
    <xf numFmtId="1" fontId="9" fillId="0" borderId="0" xfId="1" applyNumberFormat="1" applyFont="1" applyBorder="1" applyAlignment="1">
      <alignment wrapText="1" shrinkToFit="1"/>
    </xf>
    <xf numFmtId="165" fontId="9" fillId="0" borderId="0" xfId="1" applyNumberFormat="1" applyFont="1" applyBorder="1" applyAlignment="1">
      <alignment horizontal="right" wrapText="1"/>
    </xf>
    <xf numFmtId="0" fontId="18" fillId="0" borderId="0" xfId="1" applyFont="1" applyAlignment="1" applyProtection="1">
      <alignment horizontal="left"/>
      <protection locked="0"/>
    </xf>
    <xf numFmtId="0" fontId="18" fillId="0" borderId="0" xfId="1" applyFont="1"/>
    <xf numFmtId="0" fontId="9" fillId="0" borderId="0" xfId="1" applyFont="1"/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</cellXfs>
  <cellStyles count="33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2 2" xfId="26"/>
    <cellStyle name="Обычный 25" xfId="27"/>
    <cellStyle name="Обычный 3" xfId="1"/>
    <cellStyle name="Обычный 4" xfId="28"/>
    <cellStyle name="Обычный 4 2" xfId="29"/>
    <cellStyle name="Обычный 4 3" xfId="30"/>
    <cellStyle name="Обычный 5" xfId="31"/>
    <cellStyle name="Обычный_Додаток №5 2007рік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65"/>
  <sheetViews>
    <sheetView tabSelected="1" view="pageBreakPreview" zoomScaleNormal="80" zoomScaleSheetLayoutView="100" workbookViewId="0">
      <selection activeCell="P1" sqref="P1"/>
    </sheetView>
  </sheetViews>
  <sheetFormatPr defaultRowHeight="12.75" x14ac:dyDescent="0.2"/>
  <cols>
    <col min="1" max="1" width="11" style="1" customWidth="1"/>
    <col min="2" max="2" width="11" style="2" customWidth="1"/>
    <col min="3" max="3" width="12.1640625" style="2" customWidth="1"/>
    <col min="4" max="4" width="44.1640625" style="1" customWidth="1"/>
    <col min="5" max="5" width="17.1640625" style="1" customWidth="1"/>
    <col min="6" max="6" width="17.83203125" style="1" customWidth="1"/>
    <col min="7" max="7" width="17.5" style="1" customWidth="1"/>
    <col min="8" max="8" width="15.33203125" style="1" customWidth="1"/>
    <col min="9" max="9" width="13.83203125" style="1" customWidth="1"/>
    <col min="10" max="10" width="20.83203125" style="1" customWidth="1"/>
    <col min="11" max="11" width="16.6640625" style="1" customWidth="1"/>
    <col min="12" max="12" width="13" style="1" customWidth="1"/>
    <col min="13" max="13" width="11.83203125" style="1" customWidth="1"/>
    <col min="14" max="14" width="11.6640625" style="1" customWidth="1"/>
    <col min="15" max="15" width="16.83203125" style="1" customWidth="1"/>
    <col min="16" max="16" width="16.1640625" style="1" customWidth="1"/>
    <col min="17" max="16384" width="9.33203125" style="1"/>
  </cols>
  <sheetData>
    <row r="1" spans="1:17" x14ac:dyDescent="0.2">
      <c r="P1" s="3" t="s">
        <v>0</v>
      </c>
    </row>
    <row r="2" spans="1:17" x14ac:dyDescent="0.2">
      <c r="P2" s="3" t="s">
        <v>1</v>
      </c>
    </row>
    <row r="3" spans="1:17" ht="12.75" customHeight="1" x14ac:dyDescent="0.2">
      <c r="L3" s="202"/>
      <c r="M3" s="202"/>
      <c r="N3" s="202"/>
      <c r="O3" s="202"/>
      <c r="P3" s="202"/>
      <c r="Q3" s="1">
        <v>1</v>
      </c>
    </row>
    <row r="4" spans="1:17" s="4" customFormat="1" ht="24" customHeight="1" x14ac:dyDescent="0.2">
      <c r="B4" s="5"/>
      <c r="C4" s="5"/>
      <c r="D4" s="203" t="s">
        <v>2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17" s="4" customFormat="1" ht="40.5" customHeight="1" x14ac:dyDescent="0.2">
      <c r="A5" s="204" t="s">
        <v>3</v>
      </c>
      <c r="B5" s="204"/>
      <c r="C5" s="204"/>
      <c r="D5" s="204" t="s">
        <v>4</v>
      </c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</row>
    <row r="6" spans="1:17" s="4" customFormat="1" ht="12" customHeight="1" x14ac:dyDescent="0.2">
      <c r="B6" s="5"/>
      <c r="C6" s="5"/>
      <c r="O6" s="4" t="s">
        <v>5</v>
      </c>
    </row>
    <row r="7" spans="1:17" ht="25.5" customHeight="1" x14ac:dyDescent="0.2">
      <c r="A7" s="205" t="s">
        <v>6</v>
      </c>
      <c r="B7" s="208" t="s">
        <v>7</v>
      </c>
      <c r="C7" s="208" t="s">
        <v>8</v>
      </c>
      <c r="D7" s="211" t="s">
        <v>9</v>
      </c>
      <c r="E7" s="214" t="s">
        <v>10</v>
      </c>
      <c r="F7" s="215"/>
      <c r="G7" s="215"/>
      <c r="H7" s="215"/>
      <c r="I7" s="216"/>
      <c r="J7" s="217" t="s">
        <v>11</v>
      </c>
      <c r="K7" s="217"/>
      <c r="L7" s="217"/>
      <c r="M7" s="217"/>
      <c r="N7" s="217"/>
      <c r="O7" s="217"/>
      <c r="P7" s="217" t="s">
        <v>12</v>
      </c>
    </row>
    <row r="8" spans="1:17" ht="26.25" customHeight="1" x14ac:dyDescent="0.2">
      <c r="A8" s="206"/>
      <c r="B8" s="209"/>
      <c r="C8" s="209"/>
      <c r="D8" s="212"/>
      <c r="E8" s="217" t="s">
        <v>13</v>
      </c>
      <c r="F8" s="222" t="s">
        <v>14</v>
      </c>
      <c r="G8" s="217" t="s">
        <v>15</v>
      </c>
      <c r="H8" s="217"/>
      <c r="I8" s="222" t="s">
        <v>16</v>
      </c>
      <c r="J8" s="217" t="s">
        <v>13</v>
      </c>
      <c r="K8" s="222" t="s">
        <v>17</v>
      </c>
      <c r="L8" s="222" t="s">
        <v>14</v>
      </c>
      <c r="M8" s="217" t="s">
        <v>15</v>
      </c>
      <c r="N8" s="217"/>
      <c r="O8" s="222" t="s">
        <v>16</v>
      </c>
      <c r="P8" s="217"/>
    </row>
    <row r="9" spans="1:17" ht="186.75" customHeight="1" x14ac:dyDescent="0.2">
      <c r="A9" s="207"/>
      <c r="B9" s="210"/>
      <c r="C9" s="210"/>
      <c r="D9" s="213"/>
      <c r="E9" s="221"/>
      <c r="F9" s="223"/>
      <c r="G9" s="147" t="s">
        <v>18</v>
      </c>
      <c r="H9" s="147" t="s">
        <v>19</v>
      </c>
      <c r="I9" s="223"/>
      <c r="J9" s="221"/>
      <c r="K9" s="223"/>
      <c r="L9" s="223"/>
      <c r="M9" s="147" t="s">
        <v>18</v>
      </c>
      <c r="N9" s="147" t="s">
        <v>19</v>
      </c>
      <c r="O9" s="223"/>
      <c r="P9" s="221"/>
    </row>
    <row r="10" spans="1:17" ht="24" customHeight="1" x14ac:dyDescent="0.2">
      <c r="A10" s="148">
        <v>1</v>
      </c>
      <c r="B10" s="148" t="s">
        <v>20</v>
      </c>
      <c r="C10" s="148">
        <v>3</v>
      </c>
      <c r="D10" s="148">
        <v>4</v>
      </c>
      <c r="E10" s="148">
        <v>5</v>
      </c>
      <c r="F10" s="148">
        <v>6</v>
      </c>
      <c r="G10" s="148">
        <v>7</v>
      </c>
      <c r="H10" s="148">
        <v>8</v>
      </c>
      <c r="I10" s="148">
        <v>9</v>
      </c>
      <c r="J10" s="148">
        <v>10</v>
      </c>
      <c r="K10" s="148">
        <v>11</v>
      </c>
      <c r="L10" s="148">
        <v>12</v>
      </c>
      <c r="M10" s="148">
        <v>13</v>
      </c>
      <c r="N10" s="148">
        <v>14</v>
      </c>
      <c r="O10" s="148">
        <v>15</v>
      </c>
      <c r="P10" s="148">
        <v>16</v>
      </c>
    </row>
    <row r="11" spans="1:17" s="4" customFormat="1" ht="24.75" customHeight="1" x14ac:dyDescent="0.2">
      <c r="A11" s="16" t="s">
        <v>21</v>
      </c>
      <c r="B11" s="149"/>
      <c r="C11" s="149"/>
      <c r="D11" s="150" t="s">
        <v>22</v>
      </c>
      <c r="E11" s="19">
        <f t="shared" ref="E11:P11" si="0">E12</f>
        <v>2150000</v>
      </c>
      <c r="F11" s="19">
        <f t="shared" si="0"/>
        <v>2150000</v>
      </c>
      <c r="G11" s="19">
        <f t="shared" si="0"/>
        <v>1580000</v>
      </c>
      <c r="H11" s="19">
        <f t="shared" si="0"/>
        <v>0</v>
      </c>
      <c r="I11" s="19">
        <f t="shared" si="0"/>
        <v>0</v>
      </c>
      <c r="J11" s="19">
        <f t="shared" si="0"/>
        <v>3200000</v>
      </c>
      <c r="K11" s="19">
        <f t="shared" si="0"/>
        <v>3200000</v>
      </c>
      <c r="L11" s="19">
        <f t="shared" si="0"/>
        <v>2200000</v>
      </c>
      <c r="M11" s="19">
        <f t="shared" si="0"/>
        <v>0</v>
      </c>
      <c r="N11" s="19">
        <f t="shared" si="0"/>
        <v>0</v>
      </c>
      <c r="O11" s="19">
        <f t="shared" si="0"/>
        <v>1000000</v>
      </c>
      <c r="P11" s="19">
        <f t="shared" si="0"/>
        <v>5350000</v>
      </c>
      <c r="Q11" s="9"/>
    </row>
    <row r="12" spans="1:17" s="4" customFormat="1" ht="24.75" customHeight="1" x14ac:dyDescent="0.2">
      <c r="A12" s="16" t="s">
        <v>23</v>
      </c>
      <c r="B12" s="149"/>
      <c r="C12" s="149"/>
      <c r="D12" s="151" t="s">
        <v>24</v>
      </c>
      <c r="E12" s="19">
        <f t="shared" ref="E12:P12" si="1">E13+E14+E17+E20+E21+E22+E23+E24+E26+E27+E28+E29+E30</f>
        <v>2150000</v>
      </c>
      <c r="F12" s="19">
        <f t="shared" si="1"/>
        <v>2150000</v>
      </c>
      <c r="G12" s="19">
        <f t="shared" si="1"/>
        <v>1580000</v>
      </c>
      <c r="H12" s="19">
        <f t="shared" si="1"/>
        <v>0</v>
      </c>
      <c r="I12" s="19">
        <f t="shared" si="1"/>
        <v>0</v>
      </c>
      <c r="J12" s="19">
        <f t="shared" si="1"/>
        <v>3200000</v>
      </c>
      <c r="K12" s="19">
        <f t="shared" si="1"/>
        <v>3200000</v>
      </c>
      <c r="L12" s="19">
        <f t="shared" si="1"/>
        <v>2200000</v>
      </c>
      <c r="M12" s="19">
        <f t="shared" si="1"/>
        <v>0</v>
      </c>
      <c r="N12" s="19">
        <f t="shared" si="1"/>
        <v>0</v>
      </c>
      <c r="O12" s="19">
        <f t="shared" si="1"/>
        <v>1000000</v>
      </c>
      <c r="P12" s="19">
        <f t="shared" si="1"/>
        <v>5350000</v>
      </c>
      <c r="Q12" s="9"/>
    </row>
    <row r="13" spans="1:17" s="4" customFormat="1" ht="93" customHeight="1" x14ac:dyDescent="0.2">
      <c r="A13" s="17" t="s">
        <v>25</v>
      </c>
      <c r="B13" s="17" t="s">
        <v>26</v>
      </c>
      <c r="C13" s="17" t="s">
        <v>27</v>
      </c>
      <c r="D13" s="85" t="s">
        <v>28</v>
      </c>
      <c r="E13" s="19">
        <f>F13+I13</f>
        <v>2150000</v>
      </c>
      <c r="F13" s="89">
        <v>2150000</v>
      </c>
      <c r="G13" s="152">
        <v>1580000</v>
      </c>
      <c r="H13" s="152"/>
      <c r="I13" s="152"/>
      <c r="J13" s="19">
        <f>L13+O13</f>
        <v>1000000</v>
      </c>
      <c r="K13" s="19">
        <v>1000000</v>
      </c>
      <c r="L13" s="42"/>
      <c r="M13" s="42"/>
      <c r="N13" s="42"/>
      <c r="O13" s="42">
        <v>1000000</v>
      </c>
      <c r="P13" s="19">
        <f>E13+J13</f>
        <v>3150000</v>
      </c>
      <c r="Q13" s="9"/>
    </row>
    <row r="14" spans="1:17" s="15" customFormat="1" ht="60.75" hidden="1" customHeight="1" x14ac:dyDescent="0.2">
      <c r="A14" s="10" t="s">
        <v>29</v>
      </c>
      <c r="B14" s="10" t="s">
        <v>30</v>
      </c>
      <c r="C14" s="10" t="s">
        <v>31</v>
      </c>
      <c r="D14" s="14" t="s">
        <v>32</v>
      </c>
      <c r="E14" s="8">
        <f>F14+I14</f>
        <v>0</v>
      </c>
      <c r="F14" s="8"/>
      <c r="G14" s="13"/>
      <c r="H14" s="13"/>
      <c r="I14" s="13"/>
      <c r="J14" s="8">
        <f>L14+O14</f>
        <v>0</v>
      </c>
      <c r="K14" s="8"/>
      <c r="L14" s="13"/>
      <c r="M14" s="13"/>
      <c r="N14" s="13"/>
      <c r="O14" s="13"/>
      <c r="P14" s="8">
        <f>E14+J14</f>
        <v>0</v>
      </c>
      <c r="Q14" s="9"/>
    </row>
    <row r="15" spans="1:17" s="15" customFormat="1" ht="24.75" hidden="1" customHeight="1" x14ac:dyDescent="0.2">
      <c r="A15" s="16" t="s">
        <v>33</v>
      </c>
      <c r="B15" s="16" t="s">
        <v>34</v>
      </c>
      <c r="C15" s="17"/>
      <c r="D15" s="18" t="s">
        <v>35</v>
      </c>
      <c r="E15" s="19">
        <f t="shared" ref="E15:J15" si="2">E16</f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/>
      <c r="L15" s="19">
        <f>L16</f>
        <v>0</v>
      </c>
      <c r="M15" s="19">
        <f>M16</f>
        <v>0</v>
      </c>
      <c r="N15" s="19">
        <f>N16</f>
        <v>0</v>
      </c>
      <c r="O15" s="19">
        <f>O16</f>
        <v>0</v>
      </c>
      <c r="P15" s="19">
        <f>P16</f>
        <v>0</v>
      </c>
      <c r="Q15" s="9"/>
    </row>
    <row r="16" spans="1:17" s="15" customFormat="1" ht="28.5" hidden="1" customHeight="1" x14ac:dyDescent="0.2">
      <c r="A16" s="20" t="s">
        <v>36</v>
      </c>
      <c r="B16" s="21" t="s">
        <v>37</v>
      </c>
      <c r="C16" s="21" t="s">
        <v>38</v>
      </c>
      <c r="D16" s="22" t="s">
        <v>39</v>
      </c>
      <c r="E16" s="23"/>
      <c r="F16" s="23"/>
      <c r="G16" s="24"/>
      <c r="H16" s="24"/>
      <c r="I16" s="24"/>
      <c r="J16" s="23">
        <f>L16+O16</f>
        <v>0</v>
      </c>
      <c r="K16" s="23"/>
      <c r="L16" s="24"/>
      <c r="M16" s="24"/>
      <c r="N16" s="24"/>
      <c r="O16" s="24"/>
      <c r="P16" s="23">
        <f>E16+J16</f>
        <v>0</v>
      </c>
      <c r="Q16" s="9"/>
    </row>
    <row r="17" spans="1:17" s="15" customFormat="1" ht="22.5" hidden="1" customHeight="1" x14ac:dyDescent="0.2">
      <c r="A17" s="7" t="s">
        <v>40</v>
      </c>
      <c r="B17" s="25" t="s">
        <v>41</v>
      </c>
      <c r="C17" s="26"/>
      <c r="D17" s="27" t="s">
        <v>42</v>
      </c>
      <c r="E17" s="8">
        <f>F17+I17</f>
        <v>0</v>
      </c>
      <c r="F17" s="8">
        <f t="shared" ref="F17:O17" si="3">F18</f>
        <v>0</v>
      </c>
      <c r="G17" s="8">
        <f t="shared" si="3"/>
        <v>0</v>
      </c>
      <c r="H17" s="8">
        <f>H18</f>
        <v>0</v>
      </c>
      <c r="I17" s="8">
        <f t="shared" si="3"/>
        <v>0</v>
      </c>
      <c r="J17" s="8">
        <f t="shared" si="3"/>
        <v>0</v>
      </c>
      <c r="K17" s="8">
        <f t="shared" si="3"/>
        <v>0</v>
      </c>
      <c r="L17" s="8">
        <f t="shared" si="3"/>
        <v>0</v>
      </c>
      <c r="M17" s="8">
        <f t="shared" si="3"/>
        <v>0</v>
      </c>
      <c r="N17" s="8">
        <f t="shared" si="3"/>
        <v>0</v>
      </c>
      <c r="O17" s="8">
        <f t="shared" si="3"/>
        <v>0</v>
      </c>
      <c r="P17" s="8">
        <f>P18</f>
        <v>0</v>
      </c>
      <c r="Q17" s="9"/>
    </row>
    <row r="18" spans="1:17" s="15" customFormat="1" ht="29.25" hidden="1" customHeight="1" x14ac:dyDescent="0.2">
      <c r="A18" s="28" t="s">
        <v>43</v>
      </c>
      <c r="B18" s="29">
        <v>8410</v>
      </c>
      <c r="C18" s="30" t="s">
        <v>44</v>
      </c>
      <c r="D18" s="29" t="s">
        <v>45</v>
      </c>
      <c r="E18" s="8">
        <f>F18+I18</f>
        <v>0</v>
      </c>
      <c r="F18" s="31"/>
      <c r="G18" s="32"/>
      <c r="H18" s="32"/>
      <c r="I18" s="32"/>
      <c r="J18" s="31">
        <f t="shared" ref="J18:J30" si="4">L18+O18</f>
        <v>0</v>
      </c>
      <c r="K18" s="31"/>
      <c r="L18" s="32"/>
      <c r="M18" s="32"/>
      <c r="N18" s="32"/>
      <c r="O18" s="32"/>
      <c r="P18" s="31">
        <f t="shared" ref="P18:P30" si="5">E18+J18</f>
        <v>0</v>
      </c>
      <c r="Q18" s="9"/>
    </row>
    <row r="19" spans="1:17" s="15" customFormat="1" ht="16.5" hidden="1" customHeight="1" x14ac:dyDescent="0.2">
      <c r="A19" s="17" t="s">
        <v>46</v>
      </c>
      <c r="B19" s="33" t="s">
        <v>47</v>
      </c>
      <c r="C19" s="33" t="s">
        <v>48</v>
      </c>
      <c r="D19" s="34" t="s">
        <v>49</v>
      </c>
      <c r="E19" s="19"/>
      <c r="F19" s="19"/>
      <c r="G19" s="35"/>
      <c r="H19" s="35"/>
      <c r="I19" s="35"/>
      <c r="J19" s="19">
        <f>L19+O19</f>
        <v>0</v>
      </c>
      <c r="K19" s="19"/>
      <c r="L19" s="35"/>
      <c r="M19" s="35"/>
      <c r="N19" s="35"/>
      <c r="O19" s="35"/>
      <c r="P19" s="19">
        <f t="shared" si="5"/>
        <v>0</v>
      </c>
      <c r="Q19" s="9"/>
    </row>
    <row r="20" spans="1:17" s="15" customFormat="1" ht="39.75" hidden="1" customHeight="1" x14ac:dyDescent="0.2">
      <c r="A20" s="17" t="s">
        <v>50</v>
      </c>
      <c r="B20" s="33" t="s">
        <v>51</v>
      </c>
      <c r="C20" s="33" t="s">
        <v>52</v>
      </c>
      <c r="D20" s="34" t="s">
        <v>53</v>
      </c>
      <c r="E20" s="19">
        <f>F20+I20</f>
        <v>0</v>
      </c>
      <c r="F20" s="19"/>
      <c r="G20" s="35"/>
      <c r="H20" s="35"/>
      <c r="I20" s="35"/>
      <c r="J20" s="19">
        <f t="shared" si="4"/>
        <v>0</v>
      </c>
      <c r="K20" s="19"/>
      <c r="L20" s="35"/>
      <c r="M20" s="35"/>
      <c r="N20" s="35"/>
      <c r="O20" s="35"/>
      <c r="P20" s="19">
        <f t="shared" si="5"/>
        <v>0</v>
      </c>
      <c r="Q20" s="9"/>
    </row>
    <row r="21" spans="1:17" s="15" customFormat="1" ht="36" customHeight="1" x14ac:dyDescent="0.2">
      <c r="A21" s="17" t="s">
        <v>46</v>
      </c>
      <c r="B21" s="33" t="s">
        <v>47</v>
      </c>
      <c r="C21" s="33" t="s">
        <v>48</v>
      </c>
      <c r="D21" s="34" t="s">
        <v>49</v>
      </c>
      <c r="E21" s="19">
        <f>F21+I21</f>
        <v>0</v>
      </c>
      <c r="F21" s="19"/>
      <c r="G21" s="35"/>
      <c r="H21" s="35"/>
      <c r="I21" s="35"/>
      <c r="J21" s="19">
        <f t="shared" si="4"/>
        <v>700000</v>
      </c>
      <c r="K21" s="19">
        <v>700000</v>
      </c>
      <c r="L21" s="35">
        <v>700000</v>
      </c>
      <c r="M21" s="35"/>
      <c r="N21" s="35"/>
      <c r="O21" s="35"/>
      <c r="P21" s="19">
        <f t="shared" si="5"/>
        <v>700000</v>
      </c>
      <c r="Q21" s="9"/>
    </row>
    <row r="22" spans="1:17" s="15" customFormat="1" ht="59.25" hidden="1" customHeight="1" x14ac:dyDescent="0.2">
      <c r="A22" s="10" t="s">
        <v>54</v>
      </c>
      <c r="B22" s="26" t="s">
        <v>55</v>
      </c>
      <c r="C22" s="26" t="s">
        <v>56</v>
      </c>
      <c r="D22" s="36" t="s">
        <v>57</v>
      </c>
      <c r="E22" s="8">
        <f>F22+I22</f>
        <v>0</v>
      </c>
      <c r="F22" s="8"/>
      <c r="G22" s="37"/>
      <c r="H22" s="37"/>
      <c r="I22" s="37"/>
      <c r="J22" s="8">
        <f t="shared" si="4"/>
        <v>0</v>
      </c>
      <c r="K22" s="8"/>
      <c r="L22" s="37"/>
      <c r="M22" s="37"/>
      <c r="N22" s="37"/>
      <c r="O22" s="38"/>
      <c r="P22" s="8">
        <f t="shared" si="5"/>
        <v>0</v>
      </c>
      <c r="Q22" s="9"/>
    </row>
    <row r="23" spans="1:17" s="15" customFormat="1" ht="28.5" customHeight="1" x14ac:dyDescent="0.2">
      <c r="A23" s="17" t="s">
        <v>58</v>
      </c>
      <c r="B23" s="153" t="s">
        <v>59</v>
      </c>
      <c r="C23" s="153" t="s">
        <v>60</v>
      </c>
      <c r="D23" s="154" t="s">
        <v>61</v>
      </c>
      <c r="E23" s="19">
        <f>F23+I23</f>
        <v>0</v>
      </c>
      <c r="F23" s="19"/>
      <c r="G23" s="155"/>
      <c r="H23" s="155"/>
      <c r="I23" s="155"/>
      <c r="J23" s="19">
        <f t="shared" si="4"/>
        <v>1500000</v>
      </c>
      <c r="K23" s="19">
        <v>1500000</v>
      </c>
      <c r="L23" s="138">
        <v>1500000</v>
      </c>
      <c r="M23" s="155"/>
      <c r="N23" s="155"/>
      <c r="O23" s="156"/>
      <c r="P23" s="19">
        <f t="shared" si="5"/>
        <v>1500000</v>
      </c>
      <c r="Q23" s="9"/>
    </row>
    <row r="24" spans="1:17" s="15" customFormat="1" ht="37.5" hidden="1" customHeight="1" x14ac:dyDescent="0.2">
      <c r="A24" s="10" t="s">
        <v>62</v>
      </c>
      <c r="B24" s="10" t="s">
        <v>63</v>
      </c>
      <c r="C24" s="10" t="s">
        <v>64</v>
      </c>
      <c r="D24" s="40" t="s">
        <v>65</v>
      </c>
      <c r="E24" s="8">
        <f>F24+I24</f>
        <v>0</v>
      </c>
      <c r="F24" s="8"/>
      <c r="G24" s="13"/>
      <c r="H24" s="13"/>
      <c r="I24" s="13"/>
      <c r="J24" s="8">
        <f>L24+O24</f>
        <v>0</v>
      </c>
      <c r="K24" s="8"/>
      <c r="L24" s="13"/>
      <c r="M24" s="13"/>
      <c r="N24" s="13"/>
      <c r="O24" s="13"/>
      <c r="P24" s="8">
        <f t="shared" si="5"/>
        <v>0</v>
      </c>
      <c r="Q24" s="9"/>
    </row>
    <row r="25" spans="1:17" s="15" customFormat="1" ht="18" hidden="1" customHeight="1" x14ac:dyDescent="0.2">
      <c r="A25" s="17" t="s">
        <v>66</v>
      </c>
      <c r="B25" s="17" t="s">
        <v>67</v>
      </c>
      <c r="C25" s="17" t="s">
        <v>56</v>
      </c>
      <c r="D25" s="41" t="s">
        <v>68</v>
      </c>
      <c r="E25" s="19"/>
      <c r="F25" s="19"/>
      <c r="G25" s="42"/>
      <c r="H25" s="42"/>
      <c r="I25" s="42"/>
      <c r="J25" s="19">
        <f t="shared" si="4"/>
        <v>0</v>
      </c>
      <c r="K25" s="19"/>
      <c r="L25" s="42"/>
      <c r="M25" s="42"/>
      <c r="N25" s="42"/>
      <c r="O25" s="42"/>
      <c r="P25" s="19">
        <f t="shared" si="5"/>
        <v>0</v>
      </c>
      <c r="Q25" s="9"/>
    </row>
    <row r="26" spans="1:17" s="4" customFormat="1" ht="39.75" hidden="1" customHeight="1" x14ac:dyDescent="0.2">
      <c r="A26" s="10" t="s">
        <v>69</v>
      </c>
      <c r="B26" s="26" t="s">
        <v>70</v>
      </c>
      <c r="C26" s="26" t="s">
        <v>71</v>
      </c>
      <c r="D26" s="14" t="s">
        <v>72</v>
      </c>
      <c r="E26" s="8">
        <f>F26+I26</f>
        <v>0</v>
      </c>
      <c r="F26" s="8"/>
      <c r="G26" s="37"/>
      <c r="H26" s="37"/>
      <c r="I26" s="37"/>
      <c r="J26" s="8">
        <f t="shared" si="4"/>
        <v>0</v>
      </c>
      <c r="K26" s="43"/>
      <c r="L26" s="37"/>
      <c r="M26" s="37"/>
      <c r="N26" s="37"/>
      <c r="O26" s="37"/>
      <c r="P26" s="8">
        <f t="shared" si="5"/>
        <v>0</v>
      </c>
      <c r="Q26" s="9"/>
    </row>
    <row r="27" spans="1:17" s="4" customFormat="1" ht="39.75" hidden="1" customHeight="1" x14ac:dyDescent="0.2">
      <c r="A27" s="17" t="s">
        <v>66</v>
      </c>
      <c r="B27" s="33" t="s">
        <v>67</v>
      </c>
      <c r="C27" s="33" t="s">
        <v>56</v>
      </c>
      <c r="D27" s="44" t="s">
        <v>68</v>
      </c>
      <c r="E27" s="19">
        <f>F27+I27</f>
        <v>0</v>
      </c>
      <c r="F27" s="19"/>
      <c r="G27" s="35"/>
      <c r="H27" s="35"/>
      <c r="I27" s="35"/>
      <c r="J27" s="19">
        <f t="shared" si="4"/>
        <v>0</v>
      </c>
      <c r="K27" s="19"/>
      <c r="L27" s="35"/>
      <c r="M27" s="35"/>
      <c r="N27" s="35"/>
      <c r="O27" s="35"/>
      <c r="P27" s="19">
        <f t="shared" si="5"/>
        <v>0</v>
      </c>
      <c r="Q27" s="9"/>
    </row>
    <row r="28" spans="1:17" s="4" customFormat="1" ht="39" hidden="1" customHeight="1" x14ac:dyDescent="0.2">
      <c r="A28" s="10" t="s">
        <v>73</v>
      </c>
      <c r="B28" s="10" t="s">
        <v>74</v>
      </c>
      <c r="C28" s="10" t="s">
        <v>56</v>
      </c>
      <c r="D28" s="40" t="s">
        <v>75</v>
      </c>
      <c r="E28" s="8">
        <f>F28+I28</f>
        <v>0</v>
      </c>
      <c r="F28" s="8"/>
      <c r="G28" s="13"/>
      <c r="H28" s="13"/>
      <c r="I28" s="13"/>
      <c r="J28" s="8">
        <f>L28+O28</f>
        <v>0</v>
      </c>
      <c r="K28" s="8"/>
      <c r="L28" s="13"/>
      <c r="M28" s="13"/>
      <c r="N28" s="13"/>
      <c r="O28" s="13"/>
      <c r="P28" s="8">
        <f t="shared" si="5"/>
        <v>0</v>
      </c>
      <c r="Q28" s="9"/>
    </row>
    <row r="29" spans="1:17" ht="33" hidden="1" customHeight="1" x14ac:dyDescent="0.2">
      <c r="A29" s="10" t="s">
        <v>76</v>
      </c>
      <c r="B29" s="26" t="s">
        <v>77</v>
      </c>
      <c r="C29" s="26" t="s">
        <v>56</v>
      </c>
      <c r="D29" s="45" t="s">
        <v>78</v>
      </c>
      <c r="E29" s="8">
        <f>F29+I29</f>
        <v>0</v>
      </c>
      <c r="F29" s="8"/>
      <c r="G29" s="37"/>
      <c r="H29" s="37"/>
      <c r="I29" s="37"/>
      <c r="J29" s="8">
        <f t="shared" si="4"/>
        <v>0</v>
      </c>
      <c r="K29" s="8"/>
      <c r="L29" s="37"/>
      <c r="M29" s="37"/>
      <c r="N29" s="37"/>
      <c r="O29" s="37"/>
      <c r="P29" s="8">
        <f t="shared" si="5"/>
        <v>0</v>
      </c>
      <c r="Q29" s="9"/>
    </row>
    <row r="30" spans="1:17" ht="120" hidden="1" customHeight="1" x14ac:dyDescent="0.25">
      <c r="A30" s="10" t="s">
        <v>79</v>
      </c>
      <c r="B30" s="11">
        <v>7691</v>
      </c>
      <c r="C30" s="46" t="s">
        <v>56</v>
      </c>
      <c r="D30" s="11" t="s">
        <v>80</v>
      </c>
      <c r="E30" s="8">
        <f>F30+I30</f>
        <v>0</v>
      </c>
      <c r="F30" s="8"/>
      <c r="G30" s="47"/>
      <c r="H30" s="47"/>
      <c r="I30" s="47"/>
      <c r="J30" s="8">
        <f t="shared" si="4"/>
        <v>0</v>
      </c>
      <c r="K30" s="8"/>
      <c r="L30" s="13"/>
      <c r="M30" s="13"/>
      <c r="N30" s="47"/>
      <c r="O30" s="13"/>
      <c r="P30" s="8">
        <f t="shared" si="5"/>
        <v>0</v>
      </c>
      <c r="Q30" s="9"/>
    </row>
    <row r="31" spans="1:17" ht="26.25" customHeight="1" x14ac:dyDescent="0.2">
      <c r="A31" s="157" t="s">
        <v>81</v>
      </c>
      <c r="B31" s="157"/>
      <c r="C31" s="157"/>
      <c r="D31" s="158" t="s">
        <v>82</v>
      </c>
      <c r="E31" s="19">
        <f t="shared" ref="E31:P31" si="6">E32</f>
        <v>22266178</v>
      </c>
      <c r="F31" s="19">
        <f t="shared" si="6"/>
        <v>22266178</v>
      </c>
      <c r="G31" s="19">
        <f t="shared" si="6"/>
        <v>11893991</v>
      </c>
      <c r="H31" s="19">
        <f t="shared" si="6"/>
        <v>335780</v>
      </c>
      <c r="I31" s="19">
        <f t="shared" si="6"/>
        <v>0</v>
      </c>
      <c r="J31" s="19">
        <f t="shared" si="6"/>
        <v>3773377</v>
      </c>
      <c r="K31" s="19">
        <f t="shared" si="6"/>
        <v>3423380</v>
      </c>
      <c r="L31" s="19">
        <f t="shared" si="6"/>
        <v>350000</v>
      </c>
      <c r="M31" s="19">
        <f t="shared" si="6"/>
        <v>0</v>
      </c>
      <c r="N31" s="19">
        <f t="shared" si="6"/>
        <v>0</v>
      </c>
      <c r="O31" s="19">
        <f t="shared" si="6"/>
        <v>3423377</v>
      </c>
      <c r="P31" s="19">
        <f t="shared" si="6"/>
        <v>26039555</v>
      </c>
      <c r="Q31" s="9"/>
    </row>
    <row r="32" spans="1:17" ht="39.75" customHeight="1" x14ac:dyDescent="0.2">
      <c r="A32" s="157" t="s">
        <v>83</v>
      </c>
      <c r="B32" s="157"/>
      <c r="C32" s="157"/>
      <c r="D32" s="18" t="s">
        <v>84</v>
      </c>
      <c r="E32" s="19">
        <f>E33+E34+E35+E38+E41+E42+E46+E48+E49+E53+E59+E61+E63+E60+E45+E56</f>
        <v>22266178</v>
      </c>
      <c r="F32" s="19">
        <f t="shared" ref="F32:P32" si="7">F33+F34+F35+F38+F41+F42+F46+F48+F49+F53+F59+F61+F63+F60+F45+F56</f>
        <v>22266178</v>
      </c>
      <c r="G32" s="19">
        <f t="shared" si="7"/>
        <v>11893991</v>
      </c>
      <c r="H32" s="19">
        <f t="shared" si="7"/>
        <v>335780</v>
      </c>
      <c r="I32" s="19">
        <f t="shared" si="7"/>
        <v>0</v>
      </c>
      <c r="J32" s="19">
        <f t="shared" si="7"/>
        <v>3773377</v>
      </c>
      <c r="K32" s="19">
        <f t="shared" si="7"/>
        <v>3423380</v>
      </c>
      <c r="L32" s="19">
        <f t="shared" si="7"/>
        <v>350000</v>
      </c>
      <c r="M32" s="19">
        <f t="shared" si="7"/>
        <v>0</v>
      </c>
      <c r="N32" s="19">
        <f t="shared" si="7"/>
        <v>0</v>
      </c>
      <c r="O32" s="19">
        <f t="shared" si="7"/>
        <v>3423377</v>
      </c>
      <c r="P32" s="19">
        <f t="shared" si="7"/>
        <v>26039555</v>
      </c>
      <c r="Q32" s="9"/>
    </row>
    <row r="33" spans="1:17" ht="54" customHeight="1" x14ac:dyDescent="0.2">
      <c r="A33" s="68" t="s">
        <v>85</v>
      </c>
      <c r="B33" s="17" t="s">
        <v>86</v>
      </c>
      <c r="C33" s="17" t="s">
        <v>27</v>
      </c>
      <c r="D33" s="85" t="s">
        <v>87</v>
      </c>
      <c r="E33" s="19">
        <f>F33+I33</f>
        <v>-373000</v>
      </c>
      <c r="F33" s="19">
        <v>-373000</v>
      </c>
      <c r="G33" s="42">
        <v>-308000</v>
      </c>
      <c r="H33" s="42"/>
      <c r="I33" s="42"/>
      <c r="J33" s="19">
        <f t="shared" ref="J33:J48" si="8">L33+O33</f>
        <v>0</v>
      </c>
      <c r="K33" s="19"/>
      <c r="L33" s="42"/>
      <c r="M33" s="42"/>
      <c r="N33" s="42"/>
      <c r="O33" s="42"/>
      <c r="P33" s="19">
        <f t="shared" ref="P33:P48" si="9">E33+J33</f>
        <v>-373000</v>
      </c>
      <c r="Q33" s="9"/>
    </row>
    <row r="34" spans="1:17" ht="37.5" customHeight="1" x14ac:dyDescent="0.2">
      <c r="A34" s="68" t="s">
        <v>88</v>
      </c>
      <c r="B34" s="69" t="s">
        <v>89</v>
      </c>
      <c r="C34" s="69" t="s">
        <v>90</v>
      </c>
      <c r="D34" s="159" t="s">
        <v>91</v>
      </c>
      <c r="E34" s="19">
        <f>F34+I34</f>
        <v>4661054</v>
      </c>
      <c r="F34" s="19">
        <v>4661054</v>
      </c>
      <c r="G34" s="42">
        <v>2659635</v>
      </c>
      <c r="H34" s="42">
        <v>294480</v>
      </c>
      <c r="I34" s="42"/>
      <c r="J34" s="19">
        <f>L34+O34</f>
        <v>633900</v>
      </c>
      <c r="K34" s="19">
        <v>633900</v>
      </c>
      <c r="L34" s="42"/>
      <c r="M34" s="42"/>
      <c r="N34" s="42"/>
      <c r="O34" s="42">
        <v>633900</v>
      </c>
      <c r="P34" s="19">
        <f t="shared" si="9"/>
        <v>5294954</v>
      </c>
      <c r="Q34" s="9"/>
    </row>
    <row r="35" spans="1:17" ht="51.75" customHeight="1" x14ac:dyDescent="0.2">
      <c r="A35" s="160" t="s">
        <v>92</v>
      </c>
      <c r="B35" s="161" t="s">
        <v>93</v>
      </c>
      <c r="C35" s="161"/>
      <c r="D35" s="162" t="s">
        <v>94</v>
      </c>
      <c r="E35" s="19">
        <f>E36+E37</f>
        <v>9512754</v>
      </c>
      <c r="F35" s="19">
        <f t="shared" ref="F35:P35" si="10">F36+F37</f>
        <v>9512754</v>
      </c>
      <c r="G35" s="19">
        <f t="shared" si="10"/>
        <v>7697256</v>
      </c>
      <c r="H35" s="19">
        <f t="shared" si="10"/>
        <v>41300</v>
      </c>
      <c r="I35" s="19">
        <f t="shared" si="10"/>
        <v>0</v>
      </c>
      <c r="J35" s="19">
        <f t="shared" si="10"/>
        <v>2502301</v>
      </c>
      <c r="K35" s="19">
        <f t="shared" si="10"/>
        <v>2502301</v>
      </c>
      <c r="L35" s="19">
        <f t="shared" si="10"/>
        <v>0</v>
      </c>
      <c r="M35" s="19">
        <f t="shared" si="10"/>
        <v>0</v>
      </c>
      <c r="N35" s="19">
        <f t="shared" si="10"/>
        <v>0</v>
      </c>
      <c r="O35" s="19">
        <f t="shared" si="10"/>
        <v>2502301</v>
      </c>
      <c r="P35" s="19">
        <f t="shared" si="10"/>
        <v>12015055</v>
      </c>
      <c r="Q35" s="9"/>
    </row>
    <row r="36" spans="1:17" ht="74.25" customHeight="1" x14ac:dyDescent="0.2">
      <c r="A36" s="119" t="s">
        <v>95</v>
      </c>
      <c r="B36" s="120" t="s">
        <v>96</v>
      </c>
      <c r="C36" s="120" t="s">
        <v>97</v>
      </c>
      <c r="D36" s="163" t="s">
        <v>98</v>
      </c>
      <c r="E36" s="23">
        <f t="shared" ref="E36:E48" si="11">F36+I36</f>
        <v>9512754</v>
      </c>
      <c r="F36" s="164">
        <v>9512754</v>
      </c>
      <c r="G36" s="94">
        <v>7697256</v>
      </c>
      <c r="H36" s="94">
        <v>41300</v>
      </c>
      <c r="I36" s="94"/>
      <c r="J36" s="23">
        <f t="shared" si="8"/>
        <v>2502301</v>
      </c>
      <c r="K36" s="23">
        <v>2502301</v>
      </c>
      <c r="L36" s="94"/>
      <c r="M36" s="94"/>
      <c r="N36" s="94"/>
      <c r="O36" s="94">
        <v>2502301</v>
      </c>
      <c r="P36" s="23">
        <f t="shared" si="9"/>
        <v>12015055</v>
      </c>
      <c r="Q36" s="9"/>
    </row>
    <row r="37" spans="1:17" ht="113.25" hidden="1" customHeight="1" x14ac:dyDescent="0.2">
      <c r="A37" s="56" t="s">
        <v>99</v>
      </c>
      <c r="B37" s="30" t="s">
        <v>100</v>
      </c>
      <c r="C37" s="30" t="s">
        <v>101</v>
      </c>
      <c r="D37" s="57" t="s">
        <v>102</v>
      </c>
      <c r="E37" s="31">
        <f t="shared" si="11"/>
        <v>0</v>
      </c>
      <c r="F37" s="31"/>
      <c r="G37" s="59"/>
      <c r="H37" s="59"/>
      <c r="I37" s="59"/>
      <c r="J37" s="31">
        <f t="shared" si="8"/>
        <v>0</v>
      </c>
      <c r="K37" s="31"/>
      <c r="L37" s="59"/>
      <c r="M37" s="59"/>
      <c r="N37" s="59"/>
      <c r="O37" s="59"/>
      <c r="P37" s="31">
        <f t="shared" si="9"/>
        <v>0</v>
      </c>
      <c r="Q37" s="9"/>
    </row>
    <row r="38" spans="1:17" ht="66" hidden="1" customHeight="1" x14ac:dyDescent="0.2">
      <c r="A38" s="53" t="s">
        <v>103</v>
      </c>
      <c r="B38" s="54" t="s">
        <v>38</v>
      </c>
      <c r="C38" s="54"/>
      <c r="D38" s="55" t="s">
        <v>104</v>
      </c>
      <c r="E38" s="12">
        <f>E40+E39</f>
        <v>0</v>
      </c>
      <c r="F38" s="12">
        <f t="shared" ref="F38:P38" si="12">F40+F39</f>
        <v>0</v>
      </c>
      <c r="G38" s="12">
        <f t="shared" si="12"/>
        <v>0</v>
      </c>
      <c r="H38" s="12">
        <f t="shared" si="12"/>
        <v>0</v>
      </c>
      <c r="I38" s="12">
        <f t="shared" si="12"/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9"/>
    </row>
    <row r="39" spans="1:17" ht="69" hidden="1" customHeight="1" x14ac:dyDescent="0.2">
      <c r="A39" s="56" t="s">
        <v>105</v>
      </c>
      <c r="B39" s="30" t="s">
        <v>106</v>
      </c>
      <c r="C39" s="30" t="s">
        <v>97</v>
      </c>
      <c r="D39" s="57" t="s">
        <v>98</v>
      </c>
      <c r="E39" s="31">
        <f t="shared" si="11"/>
        <v>0</v>
      </c>
      <c r="F39" s="31"/>
      <c r="G39" s="59"/>
      <c r="H39" s="59"/>
      <c r="I39" s="59"/>
      <c r="J39" s="31">
        <f t="shared" si="8"/>
        <v>0</v>
      </c>
      <c r="K39" s="31"/>
      <c r="L39" s="59"/>
      <c r="M39" s="59"/>
      <c r="N39" s="59"/>
      <c r="O39" s="59"/>
      <c r="P39" s="31">
        <f t="shared" si="9"/>
        <v>0</v>
      </c>
      <c r="Q39" s="9"/>
    </row>
    <row r="40" spans="1:17" ht="110.25" hidden="1" customHeight="1" x14ac:dyDescent="0.2">
      <c r="A40" s="56" t="s">
        <v>107</v>
      </c>
      <c r="B40" s="30" t="s">
        <v>108</v>
      </c>
      <c r="C40" s="30" t="s">
        <v>101</v>
      </c>
      <c r="D40" s="57" t="s">
        <v>102</v>
      </c>
      <c r="E40" s="31">
        <f t="shared" si="11"/>
        <v>0</v>
      </c>
      <c r="F40" s="31"/>
      <c r="G40" s="59"/>
      <c r="H40" s="59"/>
      <c r="I40" s="59"/>
      <c r="J40" s="31">
        <f t="shared" si="8"/>
        <v>0</v>
      </c>
      <c r="K40" s="31"/>
      <c r="L40" s="59"/>
      <c r="M40" s="59"/>
      <c r="N40" s="59"/>
      <c r="O40" s="59"/>
      <c r="P40" s="31">
        <f t="shared" si="9"/>
        <v>0</v>
      </c>
      <c r="Q40" s="9"/>
    </row>
    <row r="41" spans="1:17" ht="60.75" hidden="1" customHeight="1" x14ac:dyDescent="0.2">
      <c r="A41" s="51" t="s">
        <v>109</v>
      </c>
      <c r="B41" s="46" t="s">
        <v>110</v>
      </c>
      <c r="C41" s="46" t="s">
        <v>111</v>
      </c>
      <c r="D41" s="52" t="s">
        <v>112</v>
      </c>
      <c r="E41" s="8">
        <f t="shared" si="11"/>
        <v>0</v>
      </c>
      <c r="F41" s="8"/>
      <c r="G41" s="13"/>
      <c r="H41" s="13"/>
      <c r="I41" s="13"/>
      <c r="J41" s="8">
        <f>L41+O41</f>
        <v>0</v>
      </c>
      <c r="K41" s="8"/>
      <c r="L41" s="13"/>
      <c r="M41" s="13"/>
      <c r="N41" s="13"/>
      <c r="O41" s="13"/>
      <c r="P41" s="8">
        <f t="shared" si="9"/>
        <v>0</v>
      </c>
      <c r="Q41" s="9"/>
    </row>
    <row r="42" spans="1:17" ht="79.5" customHeight="1" x14ac:dyDescent="0.2">
      <c r="A42" s="160" t="s">
        <v>113</v>
      </c>
      <c r="B42" s="161" t="s">
        <v>31</v>
      </c>
      <c r="C42" s="161"/>
      <c r="D42" s="162" t="s">
        <v>114</v>
      </c>
      <c r="E42" s="89">
        <f>E43+E44</f>
        <v>0</v>
      </c>
      <c r="F42" s="89">
        <f t="shared" ref="F42:P42" si="13">F43+F44</f>
        <v>0</v>
      </c>
      <c r="G42" s="89">
        <f t="shared" si="13"/>
        <v>0</v>
      </c>
      <c r="H42" s="89">
        <f t="shared" si="13"/>
        <v>0</v>
      </c>
      <c r="I42" s="89">
        <f t="shared" si="13"/>
        <v>0</v>
      </c>
      <c r="J42" s="89">
        <f t="shared" si="13"/>
        <v>55000</v>
      </c>
      <c r="K42" s="89">
        <f t="shared" si="13"/>
        <v>55000</v>
      </c>
      <c r="L42" s="89">
        <f t="shared" si="13"/>
        <v>0</v>
      </c>
      <c r="M42" s="89">
        <f t="shared" si="13"/>
        <v>0</v>
      </c>
      <c r="N42" s="89">
        <f t="shared" si="13"/>
        <v>0</v>
      </c>
      <c r="O42" s="89">
        <f t="shared" si="13"/>
        <v>55000</v>
      </c>
      <c r="P42" s="89">
        <f t="shared" si="13"/>
        <v>55000</v>
      </c>
      <c r="Q42" s="9"/>
    </row>
    <row r="43" spans="1:17" ht="90.75" customHeight="1" x14ac:dyDescent="0.2">
      <c r="A43" s="119" t="s">
        <v>115</v>
      </c>
      <c r="B43" s="120" t="s">
        <v>116</v>
      </c>
      <c r="C43" s="120" t="s">
        <v>117</v>
      </c>
      <c r="D43" s="163" t="s">
        <v>118</v>
      </c>
      <c r="E43" s="23">
        <f>F43+I43</f>
        <v>0</v>
      </c>
      <c r="F43" s="23"/>
      <c r="G43" s="94"/>
      <c r="H43" s="94"/>
      <c r="I43" s="94"/>
      <c r="J43" s="23">
        <f t="shared" si="8"/>
        <v>55000</v>
      </c>
      <c r="K43" s="23">
        <v>55000</v>
      </c>
      <c r="L43" s="94"/>
      <c r="M43" s="94"/>
      <c r="N43" s="94"/>
      <c r="O43" s="94">
        <v>55000</v>
      </c>
      <c r="P43" s="23">
        <f t="shared" si="9"/>
        <v>55000</v>
      </c>
      <c r="Q43" s="9"/>
    </row>
    <row r="44" spans="1:17" ht="84.75" hidden="1" customHeight="1" x14ac:dyDescent="0.2">
      <c r="A44" s="56" t="s">
        <v>119</v>
      </c>
      <c r="B44" s="30" t="s">
        <v>120</v>
      </c>
      <c r="C44" s="30" t="s">
        <v>117</v>
      </c>
      <c r="D44" s="57" t="s">
        <v>121</v>
      </c>
      <c r="E44" s="31">
        <f>F44+I44</f>
        <v>0</v>
      </c>
      <c r="F44" s="31"/>
      <c r="G44" s="59"/>
      <c r="H44" s="59"/>
      <c r="I44" s="59"/>
      <c r="J44" s="31">
        <f t="shared" si="8"/>
        <v>0</v>
      </c>
      <c r="K44" s="31"/>
      <c r="L44" s="59"/>
      <c r="M44" s="59"/>
      <c r="N44" s="59"/>
      <c r="O44" s="59"/>
      <c r="P44" s="31">
        <f t="shared" si="9"/>
        <v>0</v>
      </c>
      <c r="Q44" s="9"/>
    </row>
    <row r="45" spans="1:17" ht="151.5" customHeight="1" x14ac:dyDescent="0.2">
      <c r="A45" s="165" t="s">
        <v>122</v>
      </c>
      <c r="B45" s="93" t="s">
        <v>123</v>
      </c>
      <c r="C45" s="93" t="s">
        <v>117</v>
      </c>
      <c r="D45" s="136" t="s">
        <v>124</v>
      </c>
      <c r="E45" s="23">
        <f>F45+I45</f>
        <v>316000</v>
      </c>
      <c r="F45" s="89">
        <v>316000</v>
      </c>
      <c r="G45" s="138">
        <v>260000</v>
      </c>
      <c r="H45" s="138"/>
      <c r="I45" s="138"/>
      <c r="J45" s="23">
        <f t="shared" si="8"/>
        <v>0</v>
      </c>
      <c r="K45" s="89"/>
      <c r="L45" s="138"/>
      <c r="M45" s="138"/>
      <c r="N45" s="138"/>
      <c r="O45" s="138"/>
      <c r="P45" s="23">
        <f t="shared" si="9"/>
        <v>316000</v>
      </c>
      <c r="Q45" s="9"/>
    </row>
    <row r="46" spans="1:17" ht="47.25" hidden="1" customHeight="1" x14ac:dyDescent="0.2">
      <c r="A46" s="53" t="s">
        <v>125</v>
      </c>
      <c r="B46" s="54" t="s">
        <v>126</v>
      </c>
      <c r="C46" s="54"/>
      <c r="D46" s="55" t="s">
        <v>127</v>
      </c>
      <c r="E46" s="12">
        <f>E47</f>
        <v>0</v>
      </c>
      <c r="F46" s="12">
        <f t="shared" ref="F46:P46" si="14">F47</f>
        <v>0</v>
      </c>
      <c r="G46" s="12">
        <f t="shared" si="14"/>
        <v>0</v>
      </c>
      <c r="H46" s="12">
        <f t="shared" si="14"/>
        <v>0</v>
      </c>
      <c r="I46" s="12">
        <f t="shared" si="14"/>
        <v>0</v>
      </c>
      <c r="J46" s="12">
        <f t="shared" si="14"/>
        <v>0</v>
      </c>
      <c r="K46" s="12">
        <f t="shared" si="14"/>
        <v>0</v>
      </c>
      <c r="L46" s="12">
        <f t="shared" si="14"/>
        <v>0</v>
      </c>
      <c r="M46" s="12">
        <f t="shared" si="14"/>
        <v>0</v>
      </c>
      <c r="N46" s="12">
        <f t="shared" si="14"/>
        <v>0</v>
      </c>
      <c r="O46" s="12">
        <f t="shared" si="14"/>
        <v>0</v>
      </c>
      <c r="P46" s="12">
        <f t="shared" si="14"/>
        <v>0</v>
      </c>
      <c r="Q46" s="9"/>
    </row>
    <row r="47" spans="1:17" ht="63" hidden="1" customHeight="1" x14ac:dyDescent="0.2">
      <c r="A47" s="56" t="s">
        <v>128</v>
      </c>
      <c r="B47" s="30" t="s">
        <v>129</v>
      </c>
      <c r="C47" s="30" t="s">
        <v>130</v>
      </c>
      <c r="D47" s="57" t="s">
        <v>131</v>
      </c>
      <c r="E47" s="12">
        <f t="shared" si="11"/>
        <v>0</v>
      </c>
      <c r="F47" s="31"/>
      <c r="G47" s="59"/>
      <c r="H47" s="59"/>
      <c r="I47" s="59"/>
      <c r="J47" s="12">
        <f t="shared" si="8"/>
        <v>0</v>
      </c>
      <c r="K47" s="31"/>
      <c r="L47" s="59"/>
      <c r="M47" s="59"/>
      <c r="N47" s="59"/>
      <c r="O47" s="59"/>
      <c r="P47" s="12">
        <f t="shared" si="9"/>
        <v>0</v>
      </c>
      <c r="Q47" s="9"/>
    </row>
    <row r="48" spans="1:17" ht="40.5" customHeight="1" x14ac:dyDescent="0.2">
      <c r="A48" s="68" t="s">
        <v>132</v>
      </c>
      <c r="B48" s="69" t="s">
        <v>133</v>
      </c>
      <c r="C48" s="69" t="s">
        <v>134</v>
      </c>
      <c r="D48" s="159" t="s">
        <v>135</v>
      </c>
      <c r="E48" s="19">
        <f t="shared" si="11"/>
        <v>400000</v>
      </c>
      <c r="F48" s="19">
        <v>400000</v>
      </c>
      <c r="G48" s="42"/>
      <c r="H48" s="42"/>
      <c r="I48" s="42"/>
      <c r="J48" s="19">
        <f t="shared" si="8"/>
        <v>0</v>
      </c>
      <c r="K48" s="19"/>
      <c r="L48" s="42"/>
      <c r="M48" s="42"/>
      <c r="N48" s="42"/>
      <c r="O48" s="42"/>
      <c r="P48" s="19">
        <f t="shared" si="9"/>
        <v>400000</v>
      </c>
      <c r="Q48" s="9"/>
    </row>
    <row r="49" spans="1:17" ht="31.5" customHeight="1" x14ac:dyDescent="0.2">
      <c r="A49" s="160" t="s">
        <v>136</v>
      </c>
      <c r="B49" s="161" t="s">
        <v>137</v>
      </c>
      <c r="C49" s="161"/>
      <c r="D49" s="162" t="s">
        <v>138</v>
      </c>
      <c r="E49" s="19">
        <f>SUBTOTAL(9,E50:E52)</f>
        <v>0</v>
      </c>
      <c r="F49" s="19">
        <f t="shared" ref="F49:O49" si="15">SUBTOTAL(9,F50:F52)</f>
        <v>0</v>
      </c>
      <c r="G49" s="19">
        <f t="shared" si="15"/>
        <v>0</v>
      </c>
      <c r="H49" s="19">
        <f t="shared" si="15"/>
        <v>0</v>
      </c>
      <c r="I49" s="19">
        <f>SUBTOTAL(9,I50:I52)</f>
        <v>0</v>
      </c>
      <c r="J49" s="19">
        <f>SUBTOTAL(9,J50:J52)</f>
        <v>200000</v>
      </c>
      <c r="K49" s="19">
        <f t="shared" si="15"/>
        <v>200000</v>
      </c>
      <c r="L49" s="19">
        <f t="shared" si="15"/>
        <v>0</v>
      </c>
      <c r="M49" s="19">
        <f t="shared" si="15"/>
        <v>0</v>
      </c>
      <c r="N49" s="19">
        <f>SUBTOTAL(9,N50:N52)</f>
        <v>0</v>
      </c>
      <c r="O49" s="19">
        <f t="shared" si="15"/>
        <v>200000</v>
      </c>
      <c r="P49" s="19">
        <f>SUBTOTAL(9,P50:P52)</f>
        <v>200000</v>
      </c>
      <c r="Q49" s="9"/>
    </row>
    <row r="50" spans="1:17" ht="50.25" customHeight="1" x14ac:dyDescent="0.2">
      <c r="A50" s="119" t="s">
        <v>139</v>
      </c>
      <c r="B50" s="120" t="s">
        <v>140</v>
      </c>
      <c r="C50" s="120" t="s">
        <v>134</v>
      </c>
      <c r="D50" s="163" t="s">
        <v>141</v>
      </c>
      <c r="E50" s="23">
        <f>F50+I50</f>
        <v>0</v>
      </c>
      <c r="F50" s="23"/>
      <c r="G50" s="94"/>
      <c r="H50" s="94"/>
      <c r="I50" s="94"/>
      <c r="J50" s="23">
        <f>L50+O50</f>
        <v>200000</v>
      </c>
      <c r="K50" s="23">
        <v>200000</v>
      </c>
      <c r="L50" s="94"/>
      <c r="M50" s="94"/>
      <c r="N50" s="94"/>
      <c r="O50" s="94">
        <v>200000</v>
      </c>
      <c r="P50" s="23">
        <f t="shared" ref="P50:P63" si="16">E50+J50</f>
        <v>200000</v>
      </c>
      <c r="Q50" s="9"/>
    </row>
    <row r="51" spans="1:17" ht="45" hidden="1" customHeight="1" x14ac:dyDescent="0.2">
      <c r="A51" s="56" t="s">
        <v>139</v>
      </c>
      <c r="B51" s="30" t="s">
        <v>140</v>
      </c>
      <c r="C51" s="30" t="s">
        <v>134</v>
      </c>
      <c r="D51" s="57" t="s">
        <v>142</v>
      </c>
      <c r="E51" s="31">
        <f>F51+I51</f>
        <v>0</v>
      </c>
      <c r="F51" s="31"/>
      <c r="G51" s="59"/>
      <c r="H51" s="59"/>
      <c r="I51" s="59"/>
      <c r="J51" s="31">
        <f t="shared" ref="J51:J63" si="17">L51+O51</f>
        <v>0</v>
      </c>
      <c r="K51" s="31"/>
      <c r="L51" s="59"/>
      <c r="M51" s="59"/>
      <c r="N51" s="59"/>
      <c r="O51" s="59"/>
      <c r="P51" s="31">
        <f t="shared" si="16"/>
        <v>0</v>
      </c>
      <c r="Q51" s="9"/>
    </row>
    <row r="52" spans="1:17" ht="45" hidden="1" customHeight="1" x14ac:dyDescent="0.2">
      <c r="A52" s="56" t="s">
        <v>143</v>
      </c>
      <c r="B52" s="30" t="s">
        <v>144</v>
      </c>
      <c r="C52" s="30" t="s">
        <v>134</v>
      </c>
      <c r="D52" s="57" t="s">
        <v>145</v>
      </c>
      <c r="E52" s="31">
        <f>F52+I52</f>
        <v>0</v>
      </c>
      <c r="F52" s="31"/>
      <c r="G52" s="59"/>
      <c r="H52" s="59"/>
      <c r="I52" s="59"/>
      <c r="J52" s="31">
        <f t="shared" si="17"/>
        <v>0</v>
      </c>
      <c r="K52" s="31"/>
      <c r="L52" s="59"/>
      <c r="M52" s="59"/>
      <c r="N52" s="59"/>
      <c r="O52" s="59"/>
      <c r="P52" s="31">
        <f t="shared" si="16"/>
        <v>0</v>
      </c>
      <c r="Q52" s="9"/>
    </row>
    <row r="53" spans="1:17" ht="46.5" customHeight="1" x14ac:dyDescent="0.2">
      <c r="A53" s="166" t="s">
        <v>146</v>
      </c>
      <c r="B53" s="167" t="s">
        <v>147</v>
      </c>
      <c r="C53" s="167"/>
      <c r="D53" s="162" t="s">
        <v>148</v>
      </c>
      <c r="E53" s="23">
        <f>E54+E55</f>
        <v>10642</v>
      </c>
      <c r="F53" s="23">
        <f t="shared" ref="F53:P53" si="18">F54+F55</f>
        <v>10642</v>
      </c>
      <c r="G53" s="23">
        <f t="shared" si="18"/>
        <v>0</v>
      </c>
      <c r="H53" s="23">
        <f t="shared" si="18"/>
        <v>0</v>
      </c>
      <c r="I53" s="23">
        <f t="shared" si="18"/>
        <v>0</v>
      </c>
      <c r="J53" s="23">
        <f t="shared" si="18"/>
        <v>0</v>
      </c>
      <c r="K53" s="23">
        <f t="shared" si="18"/>
        <v>0</v>
      </c>
      <c r="L53" s="23">
        <f t="shared" si="18"/>
        <v>0</v>
      </c>
      <c r="M53" s="23">
        <f t="shared" si="18"/>
        <v>0</v>
      </c>
      <c r="N53" s="23">
        <f t="shared" si="18"/>
        <v>0</v>
      </c>
      <c r="O53" s="23">
        <f t="shared" si="18"/>
        <v>0</v>
      </c>
      <c r="P53" s="23">
        <f t="shared" si="18"/>
        <v>10642</v>
      </c>
      <c r="Q53" s="9"/>
    </row>
    <row r="54" spans="1:17" ht="46.5" customHeight="1" x14ac:dyDescent="0.2">
      <c r="A54" s="119" t="s">
        <v>149</v>
      </c>
      <c r="B54" s="120" t="s">
        <v>150</v>
      </c>
      <c r="C54" s="120" t="s">
        <v>134</v>
      </c>
      <c r="D54" s="136" t="s">
        <v>151</v>
      </c>
      <c r="E54" s="23">
        <f>F54+I54</f>
        <v>10642</v>
      </c>
      <c r="F54" s="89">
        <v>10642</v>
      </c>
      <c r="G54" s="138"/>
      <c r="H54" s="138"/>
      <c r="I54" s="138"/>
      <c r="J54" s="23">
        <f t="shared" si="17"/>
        <v>0</v>
      </c>
      <c r="K54" s="89"/>
      <c r="L54" s="138"/>
      <c r="M54" s="138"/>
      <c r="N54" s="138"/>
      <c r="O54" s="138"/>
      <c r="P54" s="23">
        <f t="shared" si="16"/>
        <v>10642</v>
      </c>
      <c r="Q54" s="9"/>
    </row>
    <row r="55" spans="1:17" ht="46.5" hidden="1" customHeight="1" x14ac:dyDescent="0.2">
      <c r="A55" s="56" t="s">
        <v>152</v>
      </c>
      <c r="B55" s="63" t="s">
        <v>153</v>
      </c>
      <c r="C55" s="63" t="s">
        <v>134</v>
      </c>
      <c r="D55" s="64" t="s">
        <v>154</v>
      </c>
      <c r="E55" s="65">
        <f>F55+I55</f>
        <v>0</v>
      </c>
      <c r="F55" s="12"/>
      <c r="G55" s="39"/>
      <c r="H55" s="39"/>
      <c r="I55" s="39"/>
      <c r="J55" s="31">
        <f t="shared" si="17"/>
        <v>0</v>
      </c>
      <c r="K55" s="12"/>
      <c r="L55" s="39"/>
      <c r="M55" s="39"/>
      <c r="N55" s="39"/>
      <c r="O55" s="39"/>
      <c r="P55" s="31">
        <f t="shared" si="16"/>
        <v>0</v>
      </c>
      <c r="Q55" s="9"/>
    </row>
    <row r="56" spans="1:17" ht="164.25" customHeight="1" x14ac:dyDescent="0.2">
      <c r="A56" s="119" t="s">
        <v>155</v>
      </c>
      <c r="B56" s="120" t="s">
        <v>156</v>
      </c>
      <c r="C56" s="168"/>
      <c r="D56" s="169" t="s">
        <v>157</v>
      </c>
      <c r="E56" s="170">
        <f>E57+E58</f>
        <v>7047409</v>
      </c>
      <c r="F56" s="170">
        <f t="shared" ref="F56:P56" si="19">F57+F58</f>
        <v>7047409</v>
      </c>
      <c r="G56" s="170">
        <f t="shared" si="19"/>
        <v>1182100</v>
      </c>
      <c r="H56" s="170">
        <f t="shared" si="19"/>
        <v>0</v>
      </c>
      <c r="I56" s="170">
        <f t="shared" si="19"/>
        <v>0</v>
      </c>
      <c r="J56" s="170">
        <f t="shared" si="19"/>
        <v>0</v>
      </c>
      <c r="K56" s="170">
        <f t="shared" si="19"/>
        <v>0</v>
      </c>
      <c r="L56" s="170">
        <f t="shared" si="19"/>
        <v>0</v>
      </c>
      <c r="M56" s="170">
        <f t="shared" si="19"/>
        <v>0</v>
      </c>
      <c r="N56" s="170">
        <f t="shared" si="19"/>
        <v>0</v>
      </c>
      <c r="O56" s="170">
        <f t="shared" si="19"/>
        <v>0</v>
      </c>
      <c r="P56" s="170">
        <f t="shared" si="19"/>
        <v>7047409</v>
      </c>
      <c r="Q56" s="9"/>
    </row>
    <row r="57" spans="1:17" ht="60" customHeight="1" x14ac:dyDescent="0.2">
      <c r="A57" s="119" t="s">
        <v>158</v>
      </c>
      <c r="B57" s="120" t="s">
        <v>159</v>
      </c>
      <c r="C57" s="171">
        <v>921</v>
      </c>
      <c r="D57" s="172" t="s">
        <v>160</v>
      </c>
      <c r="E57" s="173">
        <f>F57+I57</f>
        <v>6842409</v>
      </c>
      <c r="F57" s="89">
        <v>6842409</v>
      </c>
      <c r="G57" s="138">
        <v>1012100</v>
      </c>
      <c r="H57" s="138"/>
      <c r="I57" s="138"/>
      <c r="J57" s="23">
        <f t="shared" si="17"/>
        <v>0</v>
      </c>
      <c r="K57" s="89"/>
      <c r="L57" s="138"/>
      <c r="M57" s="138"/>
      <c r="N57" s="138"/>
      <c r="O57" s="138"/>
      <c r="P57" s="23">
        <f t="shared" si="16"/>
        <v>6842409</v>
      </c>
      <c r="Q57" s="9"/>
    </row>
    <row r="58" spans="1:17" ht="89.25" customHeight="1" x14ac:dyDescent="0.2">
      <c r="A58" s="119" t="s">
        <v>161</v>
      </c>
      <c r="B58" s="120" t="s">
        <v>162</v>
      </c>
      <c r="C58" s="171">
        <v>922</v>
      </c>
      <c r="D58" s="172" t="s">
        <v>163</v>
      </c>
      <c r="E58" s="174">
        <f>F58+I58</f>
        <v>205000</v>
      </c>
      <c r="F58" s="89">
        <v>205000</v>
      </c>
      <c r="G58" s="138">
        <v>170000</v>
      </c>
      <c r="H58" s="138"/>
      <c r="I58" s="138"/>
      <c r="J58" s="23">
        <f t="shared" si="17"/>
        <v>0</v>
      </c>
      <c r="K58" s="89"/>
      <c r="L58" s="138"/>
      <c r="M58" s="138"/>
      <c r="N58" s="138"/>
      <c r="O58" s="138"/>
      <c r="P58" s="23">
        <f t="shared" si="16"/>
        <v>205000</v>
      </c>
      <c r="Q58" s="9"/>
    </row>
    <row r="59" spans="1:17" ht="78.75" hidden="1" customHeight="1" x14ac:dyDescent="0.2">
      <c r="A59" s="56" t="s">
        <v>164</v>
      </c>
      <c r="B59" s="66" t="s">
        <v>165</v>
      </c>
      <c r="C59" s="66" t="s">
        <v>134</v>
      </c>
      <c r="D59" s="67" t="s">
        <v>166</v>
      </c>
      <c r="E59" s="31">
        <f>F59+I59</f>
        <v>0</v>
      </c>
      <c r="F59" s="12"/>
      <c r="G59" s="39"/>
      <c r="H59" s="39"/>
      <c r="I59" s="39"/>
      <c r="J59" s="31">
        <f t="shared" si="17"/>
        <v>0</v>
      </c>
      <c r="K59" s="12"/>
      <c r="L59" s="39"/>
      <c r="M59" s="39"/>
      <c r="N59" s="39"/>
      <c r="O59" s="39"/>
      <c r="P59" s="31">
        <f t="shared" si="16"/>
        <v>0</v>
      </c>
      <c r="Q59" s="9"/>
    </row>
    <row r="60" spans="1:17" ht="78.75" customHeight="1" x14ac:dyDescent="0.2">
      <c r="A60" s="119" t="s">
        <v>167</v>
      </c>
      <c r="B60" s="120" t="s">
        <v>168</v>
      </c>
      <c r="C60" s="120" t="s">
        <v>134</v>
      </c>
      <c r="D60" s="136" t="s">
        <v>169</v>
      </c>
      <c r="E60" s="23">
        <f>F60+I60</f>
        <v>691319</v>
      </c>
      <c r="F60" s="89">
        <v>691319</v>
      </c>
      <c r="G60" s="138">
        <v>403000</v>
      </c>
      <c r="H60" s="138"/>
      <c r="I60" s="138"/>
      <c r="J60" s="23">
        <f t="shared" si="17"/>
        <v>32176</v>
      </c>
      <c r="K60" s="89">
        <v>32179</v>
      </c>
      <c r="L60" s="138"/>
      <c r="M60" s="138"/>
      <c r="N60" s="138"/>
      <c r="O60" s="138">
        <v>32176</v>
      </c>
      <c r="P60" s="23">
        <f t="shared" si="16"/>
        <v>723495</v>
      </c>
      <c r="Q60" s="9"/>
    </row>
    <row r="61" spans="1:17" ht="78" hidden="1" customHeight="1" x14ac:dyDescent="0.2">
      <c r="A61" s="51" t="s">
        <v>170</v>
      </c>
      <c r="B61" s="46" t="s">
        <v>171</v>
      </c>
      <c r="C61" s="46" t="s">
        <v>172</v>
      </c>
      <c r="D61" s="52" t="s">
        <v>173</v>
      </c>
      <c r="E61" s="12">
        <f>F61+I61</f>
        <v>0</v>
      </c>
      <c r="F61" s="8"/>
      <c r="G61" s="13"/>
      <c r="H61" s="13"/>
      <c r="I61" s="13"/>
      <c r="J61" s="8">
        <f>L61+O61</f>
        <v>0</v>
      </c>
      <c r="K61" s="8"/>
      <c r="L61" s="13"/>
      <c r="M61" s="13"/>
      <c r="N61" s="13"/>
      <c r="O61" s="13"/>
      <c r="P61" s="8">
        <f t="shared" si="16"/>
        <v>0</v>
      </c>
      <c r="Q61" s="9"/>
    </row>
    <row r="62" spans="1:17" ht="27" hidden="1" customHeight="1" x14ac:dyDescent="0.2">
      <c r="A62" s="68"/>
      <c r="B62" s="69"/>
      <c r="C62" s="69"/>
      <c r="D62" s="70"/>
      <c r="E62" s="19"/>
      <c r="F62" s="19"/>
      <c r="G62" s="42"/>
      <c r="H62" s="42"/>
      <c r="I62" s="42"/>
      <c r="J62" s="19">
        <f t="shared" si="17"/>
        <v>0</v>
      </c>
      <c r="K62" s="19"/>
      <c r="L62" s="42"/>
      <c r="M62" s="42"/>
      <c r="N62" s="42"/>
      <c r="O62" s="42"/>
      <c r="P62" s="19">
        <f t="shared" si="16"/>
        <v>0</v>
      </c>
      <c r="Q62" s="9"/>
    </row>
    <row r="63" spans="1:17" ht="138.75" customHeight="1" x14ac:dyDescent="0.2">
      <c r="A63" s="68" t="s">
        <v>174</v>
      </c>
      <c r="B63" s="85">
        <v>7691</v>
      </c>
      <c r="C63" s="69" t="s">
        <v>56</v>
      </c>
      <c r="D63" s="85" t="s">
        <v>80</v>
      </c>
      <c r="E63" s="89">
        <f>F63+I63</f>
        <v>0</v>
      </c>
      <c r="F63" s="19"/>
      <c r="G63" s="42"/>
      <c r="H63" s="42"/>
      <c r="I63" s="42"/>
      <c r="J63" s="19">
        <f t="shared" si="17"/>
        <v>350000</v>
      </c>
      <c r="K63" s="19"/>
      <c r="L63" s="42">
        <v>350000</v>
      </c>
      <c r="M63" s="42"/>
      <c r="N63" s="42"/>
      <c r="O63" s="42"/>
      <c r="P63" s="19">
        <f t="shared" si="16"/>
        <v>350000</v>
      </c>
      <c r="Q63" s="9"/>
    </row>
    <row r="64" spans="1:17" ht="55.5" hidden="1" customHeight="1" x14ac:dyDescent="0.2">
      <c r="A64" s="53" t="s">
        <v>175</v>
      </c>
      <c r="B64" s="48"/>
      <c r="C64" s="48"/>
      <c r="D64" s="49" t="s">
        <v>176</v>
      </c>
      <c r="E64" s="8">
        <f t="shared" ref="E64:P64" si="20">E65</f>
        <v>0</v>
      </c>
      <c r="F64" s="8">
        <f t="shared" si="20"/>
        <v>0</v>
      </c>
      <c r="G64" s="8">
        <f t="shared" si="20"/>
        <v>0</v>
      </c>
      <c r="H64" s="8">
        <f t="shared" si="20"/>
        <v>0</v>
      </c>
      <c r="I64" s="8">
        <f t="shared" si="20"/>
        <v>0</v>
      </c>
      <c r="J64" s="8">
        <f t="shared" si="20"/>
        <v>0</v>
      </c>
      <c r="K64" s="8">
        <f t="shared" si="20"/>
        <v>0</v>
      </c>
      <c r="L64" s="8">
        <f t="shared" si="20"/>
        <v>0</v>
      </c>
      <c r="M64" s="8">
        <f t="shared" si="20"/>
        <v>0</v>
      </c>
      <c r="N64" s="8">
        <f t="shared" si="20"/>
        <v>0</v>
      </c>
      <c r="O64" s="8">
        <f t="shared" si="20"/>
        <v>0</v>
      </c>
      <c r="P64" s="8">
        <f t="shared" si="20"/>
        <v>0</v>
      </c>
      <c r="Q64" s="9"/>
    </row>
    <row r="65" spans="1:17" ht="49.5" hidden="1" customHeight="1" x14ac:dyDescent="0.2">
      <c r="A65" s="53" t="s">
        <v>177</v>
      </c>
      <c r="B65" s="48"/>
      <c r="C65" s="48"/>
      <c r="D65" s="49" t="s">
        <v>176</v>
      </c>
      <c r="E65" s="8">
        <f t="shared" ref="E65:P65" si="21">E66+E67+E69+E71+E72+E75+E76+E74+E77</f>
        <v>0</v>
      </c>
      <c r="F65" s="8">
        <f t="shared" si="21"/>
        <v>0</v>
      </c>
      <c r="G65" s="8">
        <f t="shared" si="21"/>
        <v>0</v>
      </c>
      <c r="H65" s="8">
        <f t="shared" si="21"/>
        <v>0</v>
      </c>
      <c r="I65" s="8">
        <f t="shared" si="21"/>
        <v>0</v>
      </c>
      <c r="J65" s="8">
        <f t="shared" si="21"/>
        <v>0</v>
      </c>
      <c r="K65" s="8">
        <f t="shared" si="21"/>
        <v>0</v>
      </c>
      <c r="L65" s="8">
        <f t="shared" si="21"/>
        <v>0</v>
      </c>
      <c r="M65" s="8">
        <f t="shared" si="21"/>
        <v>0</v>
      </c>
      <c r="N65" s="8">
        <f t="shared" si="21"/>
        <v>0</v>
      </c>
      <c r="O65" s="8">
        <f t="shared" si="21"/>
        <v>0</v>
      </c>
      <c r="P65" s="8">
        <f t="shared" si="21"/>
        <v>0</v>
      </c>
      <c r="Q65" s="9"/>
    </row>
    <row r="66" spans="1:17" ht="54" hidden="1" customHeight="1" x14ac:dyDescent="0.2">
      <c r="A66" s="51" t="s">
        <v>178</v>
      </c>
      <c r="B66" s="10" t="s">
        <v>86</v>
      </c>
      <c r="C66" s="10" t="s">
        <v>27</v>
      </c>
      <c r="D66" s="11" t="s">
        <v>87</v>
      </c>
      <c r="E66" s="8">
        <f>F66+I66</f>
        <v>0</v>
      </c>
      <c r="F66" s="8"/>
      <c r="G66" s="13"/>
      <c r="H66" s="13"/>
      <c r="I66" s="13"/>
      <c r="J66" s="8">
        <f>L66+O66</f>
        <v>0</v>
      </c>
      <c r="K66" s="8"/>
      <c r="L66" s="71"/>
      <c r="M66" s="71"/>
      <c r="N66" s="71"/>
      <c r="O66" s="71"/>
      <c r="P66" s="8">
        <f>E66+J66</f>
        <v>0</v>
      </c>
      <c r="Q66" s="9"/>
    </row>
    <row r="67" spans="1:17" ht="36.75" hidden="1" customHeight="1" x14ac:dyDescent="0.2">
      <c r="A67" s="53" t="s">
        <v>179</v>
      </c>
      <c r="B67" s="54" t="s">
        <v>180</v>
      </c>
      <c r="C67" s="54"/>
      <c r="D67" s="55" t="s">
        <v>181</v>
      </c>
      <c r="E67" s="12">
        <f t="shared" ref="E67:O67" si="22">E68</f>
        <v>0</v>
      </c>
      <c r="F67" s="12">
        <f t="shared" si="22"/>
        <v>0</v>
      </c>
      <c r="G67" s="12">
        <f t="shared" si="22"/>
        <v>0</v>
      </c>
      <c r="H67" s="12">
        <f t="shared" si="22"/>
        <v>0</v>
      </c>
      <c r="I67" s="12">
        <f>I68</f>
        <v>0</v>
      </c>
      <c r="J67" s="12">
        <f>J68</f>
        <v>0</v>
      </c>
      <c r="K67" s="12">
        <f t="shared" si="22"/>
        <v>0</v>
      </c>
      <c r="L67" s="12">
        <f t="shared" si="22"/>
        <v>0</v>
      </c>
      <c r="M67" s="12">
        <f t="shared" si="22"/>
        <v>0</v>
      </c>
      <c r="N67" s="12">
        <f t="shared" si="22"/>
        <v>0</v>
      </c>
      <c r="O67" s="12">
        <f t="shared" si="22"/>
        <v>0</v>
      </c>
      <c r="P67" s="12">
        <f>P68</f>
        <v>0</v>
      </c>
      <c r="Q67" s="9"/>
    </row>
    <row r="68" spans="1:17" ht="45" hidden="1" customHeight="1" x14ac:dyDescent="0.2">
      <c r="A68" s="72" t="s">
        <v>182</v>
      </c>
      <c r="B68" s="30" t="s">
        <v>183</v>
      </c>
      <c r="C68" s="30" t="s">
        <v>172</v>
      </c>
      <c r="D68" s="73" t="s">
        <v>184</v>
      </c>
      <c r="E68" s="31">
        <f>F68+I68</f>
        <v>0</v>
      </c>
      <c r="F68" s="31"/>
      <c r="G68" s="59"/>
      <c r="H68" s="59"/>
      <c r="I68" s="59"/>
      <c r="J68" s="31">
        <f>L68+O68</f>
        <v>0</v>
      </c>
      <c r="K68" s="31"/>
      <c r="L68" s="59"/>
      <c r="M68" s="59"/>
      <c r="N68" s="59"/>
      <c r="O68" s="59"/>
      <c r="P68" s="31">
        <f>E68+J68</f>
        <v>0</v>
      </c>
      <c r="Q68" s="9"/>
    </row>
    <row r="69" spans="1:17" ht="51.75" hidden="1" customHeight="1" x14ac:dyDescent="0.2">
      <c r="A69" s="74" t="s">
        <v>185</v>
      </c>
      <c r="B69" s="46" t="s">
        <v>186</v>
      </c>
      <c r="C69" s="46" t="s">
        <v>172</v>
      </c>
      <c r="D69" s="75" t="s">
        <v>187</v>
      </c>
      <c r="E69" s="12">
        <f>F69+I69</f>
        <v>0</v>
      </c>
      <c r="F69" s="8"/>
      <c r="G69" s="13"/>
      <c r="H69" s="13"/>
      <c r="I69" s="13"/>
      <c r="J69" s="8">
        <f>L69+O69</f>
        <v>0</v>
      </c>
      <c r="K69" s="8"/>
      <c r="L69" s="13"/>
      <c r="M69" s="13"/>
      <c r="N69" s="13"/>
      <c r="O69" s="13"/>
      <c r="P69" s="8">
        <f>E69+J69</f>
        <v>0</v>
      </c>
      <c r="Q69" s="9"/>
    </row>
    <row r="70" spans="1:17" ht="36.75" hidden="1" customHeight="1" x14ac:dyDescent="0.2">
      <c r="A70" s="76"/>
      <c r="B70" s="69"/>
      <c r="C70" s="69"/>
      <c r="D70" s="77"/>
      <c r="E70" s="19"/>
      <c r="F70" s="19"/>
      <c r="G70" s="42"/>
      <c r="H70" s="42"/>
      <c r="I70" s="42"/>
      <c r="J70" s="19">
        <f>L70+O70</f>
        <v>0</v>
      </c>
      <c r="K70" s="19"/>
      <c r="L70" s="42"/>
      <c r="M70" s="42"/>
      <c r="N70" s="42"/>
      <c r="O70" s="42"/>
      <c r="P70" s="19">
        <f>E70+J70</f>
        <v>0</v>
      </c>
      <c r="Q70" s="9"/>
    </row>
    <row r="71" spans="1:17" ht="46.5" hidden="1" customHeight="1" x14ac:dyDescent="0.2">
      <c r="A71" s="74" t="s">
        <v>188</v>
      </c>
      <c r="B71" s="46" t="s">
        <v>189</v>
      </c>
      <c r="C71" s="46" t="s">
        <v>31</v>
      </c>
      <c r="D71" s="75" t="s">
        <v>190</v>
      </c>
      <c r="E71" s="12">
        <f>F71+I71</f>
        <v>0</v>
      </c>
      <c r="F71" s="8"/>
      <c r="G71" s="13"/>
      <c r="H71" s="13"/>
      <c r="I71" s="13"/>
      <c r="J71" s="8">
        <f>L71+O71</f>
        <v>0</v>
      </c>
      <c r="K71" s="8"/>
      <c r="L71" s="13"/>
      <c r="M71" s="13"/>
      <c r="N71" s="13"/>
      <c r="O71" s="13"/>
      <c r="P71" s="8">
        <f>E71+J71</f>
        <v>0</v>
      </c>
      <c r="Q71" s="9"/>
    </row>
    <row r="72" spans="1:17" ht="42" hidden="1" customHeight="1" x14ac:dyDescent="0.2">
      <c r="A72" s="74" t="s">
        <v>191</v>
      </c>
      <c r="B72" s="78" t="s">
        <v>192</v>
      </c>
      <c r="C72" s="78"/>
      <c r="D72" s="79" t="s">
        <v>193</v>
      </c>
      <c r="E72" s="12">
        <f>E73</f>
        <v>0</v>
      </c>
      <c r="F72" s="12">
        <f>F73</f>
        <v>0</v>
      </c>
      <c r="G72" s="12">
        <f t="shared" ref="G72:N72" si="23">G73</f>
        <v>0</v>
      </c>
      <c r="H72" s="12">
        <f t="shared" si="23"/>
        <v>0</v>
      </c>
      <c r="I72" s="12">
        <f t="shared" si="23"/>
        <v>0</v>
      </c>
      <c r="J72" s="12">
        <f>J73</f>
        <v>0</v>
      </c>
      <c r="K72" s="12">
        <f>K73</f>
        <v>0</v>
      </c>
      <c r="L72" s="12">
        <f t="shared" si="23"/>
        <v>0</v>
      </c>
      <c r="M72" s="12">
        <f t="shared" si="23"/>
        <v>0</v>
      </c>
      <c r="N72" s="12">
        <f t="shared" si="23"/>
        <v>0</v>
      </c>
      <c r="O72" s="12">
        <f>O73</f>
        <v>0</v>
      </c>
      <c r="P72" s="12">
        <f>P73</f>
        <v>0</v>
      </c>
      <c r="Q72" s="9"/>
    </row>
    <row r="73" spans="1:17" ht="43.5" hidden="1" customHeight="1" x14ac:dyDescent="0.2">
      <c r="A73" s="74" t="s">
        <v>194</v>
      </c>
      <c r="B73" s="28" t="s">
        <v>195</v>
      </c>
      <c r="C73" s="28" t="s">
        <v>172</v>
      </c>
      <c r="D73" s="29" t="s">
        <v>196</v>
      </c>
      <c r="E73" s="31">
        <f>F73+I73</f>
        <v>0</v>
      </c>
      <c r="F73" s="8"/>
      <c r="G73" s="13"/>
      <c r="H73" s="13"/>
      <c r="I73" s="13"/>
      <c r="J73" s="8">
        <f>L73+O73</f>
        <v>0</v>
      </c>
      <c r="K73" s="8"/>
      <c r="L73" s="13"/>
      <c r="M73" s="13"/>
      <c r="N73" s="13"/>
      <c r="O73" s="13"/>
      <c r="P73" s="8">
        <f>E73+J73</f>
        <v>0</v>
      </c>
      <c r="Q73" s="9"/>
    </row>
    <row r="74" spans="1:17" ht="81.75" hidden="1" customHeight="1" x14ac:dyDescent="0.2">
      <c r="A74" s="74" t="s">
        <v>197</v>
      </c>
      <c r="B74" s="46" t="s">
        <v>171</v>
      </c>
      <c r="C74" s="46" t="s">
        <v>172</v>
      </c>
      <c r="D74" s="52" t="s">
        <v>173</v>
      </c>
      <c r="E74" s="31">
        <f>F74+I74</f>
        <v>0</v>
      </c>
      <c r="F74" s="8"/>
      <c r="G74" s="13"/>
      <c r="H74" s="13"/>
      <c r="I74" s="13"/>
      <c r="J74" s="8">
        <f>L74+O74</f>
        <v>0</v>
      </c>
      <c r="K74" s="8"/>
      <c r="L74" s="13"/>
      <c r="M74" s="13"/>
      <c r="N74" s="13"/>
      <c r="O74" s="13"/>
      <c r="P74" s="8">
        <f>E74+J74</f>
        <v>0</v>
      </c>
      <c r="Q74" s="9"/>
    </row>
    <row r="75" spans="1:17" ht="46.5" hidden="1" customHeight="1" x14ac:dyDescent="0.2">
      <c r="A75" s="74" t="s">
        <v>198</v>
      </c>
      <c r="B75" s="46" t="s">
        <v>199</v>
      </c>
      <c r="C75" s="46" t="s">
        <v>200</v>
      </c>
      <c r="D75" s="52" t="s">
        <v>201</v>
      </c>
      <c r="E75" s="12">
        <f>F75+I75</f>
        <v>0</v>
      </c>
      <c r="F75" s="8"/>
      <c r="G75" s="13"/>
      <c r="H75" s="13"/>
      <c r="I75" s="13"/>
      <c r="J75" s="8">
        <f>L75+O75</f>
        <v>0</v>
      </c>
      <c r="K75" s="8"/>
      <c r="L75" s="13"/>
      <c r="M75" s="13"/>
      <c r="N75" s="13"/>
      <c r="O75" s="13"/>
      <c r="P75" s="8">
        <f>E75+J75</f>
        <v>0</v>
      </c>
      <c r="Q75" s="9"/>
    </row>
    <row r="76" spans="1:17" ht="62.25" hidden="1" customHeight="1" x14ac:dyDescent="0.2">
      <c r="A76" s="74" t="s">
        <v>202</v>
      </c>
      <c r="B76" s="46" t="s">
        <v>203</v>
      </c>
      <c r="C76" s="46" t="s">
        <v>52</v>
      </c>
      <c r="D76" s="11" t="s">
        <v>204</v>
      </c>
      <c r="E76" s="12">
        <f>F76+I76</f>
        <v>0</v>
      </c>
      <c r="F76" s="8"/>
      <c r="G76" s="13"/>
      <c r="H76" s="13"/>
      <c r="I76" s="13"/>
      <c r="J76" s="8">
        <f t="shared" ref="J76:J81" si="24">L76+O76</f>
        <v>0</v>
      </c>
      <c r="K76" s="8"/>
      <c r="L76" s="13"/>
      <c r="M76" s="13"/>
      <c r="N76" s="13"/>
      <c r="O76" s="13"/>
      <c r="P76" s="8">
        <f>E76+J76</f>
        <v>0</v>
      </c>
      <c r="Q76" s="9"/>
    </row>
    <row r="77" spans="1:17" ht="57.75" hidden="1" customHeight="1" x14ac:dyDescent="0.2">
      <c r="A77" s="74" t="s">
        <v>205</v>
      </c>
      <c r="B77" s="46" t="s">
        <v>51</v>
      </c>
      <c r="C77" s="46" t="s">
        <v>52</v>
      </c>
      <c r="D77" s="11" t="s">
        <v>206</v>
      </c>
      <c r="E77" s="12">
        <f>F77+I77</f>
        <v>0</v>
      </c>
      <c r="F77" s="8"/>
      <c r="G77" s="13"/>
      <c r="H77" s="13"/>
      <c r="I77" s="13"/>
      <c r="J77" s="8">
        <f t="shared" si="24"/>
        <v>0</v>
      </c>
      <c r="K77" s="8"/>
      <c r="L77" s="13"/>
      <c r="M77" s="13"/>
      <c r="N77" s="13"/>
      <c r="O77" s="13"/>
      <c r="P77" s="8">
        <f>E77+J77</f>
        <v>0</v>
      </c>
      <c r="Q77" s="9"/>
    </row>
    <row r="78" spans="1:17" ht="45" customHeight="1" x14ac:dyDescent="0.2">
      <c r="A78" s="175">
        <v>1100000</v>
      </c>
      <c r="B78" s="69"/>
      <c r="C78" s="69"/>
      <c r="D78" s="162" t="s">
        <v>207</v>
      </c>
      <c r="E78" s="89">
        <f t="shared" ref="E78:P78" si="25">E79</f>
        <v>0</v>
      </c>
      <c r="F78" s="89">
        <f t="shared" si="25"/>
        <v>0</v>
      </c>
      <c r="G78" s="89">
        <f t="shared" si="25"/>
        <v>0</v>
      </c>
      <c r="H78" s="89">
        <f t="shared" si="25"/>
        <v>0</v>
      </c>
      <c r="I78" s="89">
        <f t="shared" si="25"/>
        <v>0</v>
      </c>
      <c r="J78" s="89">
        <f t="shared" si="25"/>
        <v>33473661</v>
      </c>
      <c r="K78" s="89">
        <f t="shared" si="25"/>
        <v>33473661</v>
      </c>
      <c r="L78" s="89">
        <f t="shared" si="25"/>
        <v>0</v>
      </c>
      <c r="M78" s="89">
        <f t="shared" si="25"/>
        <v>0</v>
      </c>
      <c r="N78" s="89">
        <f t="shared" si="25"/>
        <v>0</v>
      </c>
      <c r="O78" s="89">
        <f t="shared" si="25"/>
        <v>33473661</v>
      </c>
      <c r="P78" s="89">
        <f t="shared" si="25"/>
        <v>33473661</v>
      </c>
      <c r="Q78" s="9"/>
    </row>
    <row r="79" spans="1:17" ht="42.75" customHeight="1" x14ac:dyDescent="0.2">
      <c r="A79" s="175">
        <v>1110000</v>
      </c>
      <c r="B79" s="69"/>
      <c r="C79" s="69"/>
      <c r="D79" s="162" t="s">
        <v>208</v>
      </c>
      <c r="E79" s="89">
        <f>E80+E81+E82+E85+E90+E93+E96+E97+E94+E95</f>
        <v>0</v>
      </c>
      <c r="F79" s="89">
        <f t="shared" ref="F79:P79" si="26">F80+F81+F82+F85+F90+F93+F96+F97+F94+F95</f>
        <v>0</v>
      </c>
      <c r="G79" s="89">
        <f t="shared" si="26"/>
        <v>0</v>
      </c>
      <c r="H79" s="89">
        <f t="shared" si="26"/>
        <v>0</v>
      </c>
      <c r="I79" s="89">
        <f t="shared" si="26"/>
        <v>0</v>
      </c>
      <c r="J79" s="89">
        <f t="shared" si="26"/>
        <v>33473661</v>
      </c>
      <c r="K79" s="89">
        <f t="shared" si="26"/>
        <v>33473661</v>
      </c>
      <c r="L79" s="89">
        <f t="shared" si="26"/>
        <v>0</v>
      </c>
      <c r="M79" s="89">
        <f t="shared" si="26"/>
        <v>0</v>
      </c>
      <c r="N79" s="89">
        <f t="shared" si="26"/>
        <v>0</v>
      </c>
      <c r="O79" s="89">
        <f t="shared" si="26"/>
        <v>33473661</v>
      </c>
      <c r="P79" s="89">
        <f t="shared" si="26"/>
        <v>33473661</v>
      </c>
      <c r="Q79" s="9"/>
    </row>
    <row r="80" spans="1:17" ht="54" hidden="1" customHeight="1" x14ac:dyDescent="0.2">
      <c r="A80" s="81">
        <v>1110160</v>
      </c>
      <c r="B80" s="10" t="s">
        <v>86</v>
      </c>
      <c r="C80" s="10" t="s">
        <v>27</v>
      </c>
      <c r="D80" s="11" t="s">
        <v>87</v>
      </c>
      <c r="E80" s="12">
        <f>F80+I80</f>
        <v>0</v>
      </c>
      <c r="F80" s="12"/>
      <c r="G80" s="39"/>
      <c r="H80" s="39"/>
      <c r="I80" s="39"/>
      <c r="J80" s="8">
        <f t="shared" si="24"/>
        <v>0</v>
      </c>
      <c r="K80" s="43"/>
      <c r="L80" s="13"/>
      <c r="M80" s="13"/>
      <c r="N80" s="13"/>
      <c r="O80" s="13"/>
      <c r="P80" s="8">
        <f>E80+J80</f>
        <v>0</v>
      </c>
      <c r="Q80" s="9"/>
    </row>
    <row r="81" spans="1:17" ht="64.5" hidden="1" customHeight="1" x14ac:dyDescent="0.2">
      <c r="A81" s="82">
        <v>1113140</v>
      </c>
      <c r="B81" s="46" t="s">
        <v>171</v>
      </c>
      <c r="C81" s="46" t="s">
        <v>172</v>
      </c>
      <c r="D81" s="52" t="s">
        <v>173</v>
      </c>
      <c r="E81" s="12">
        <f>F81+I81</f>
        <v>0</v>
      </c>
      <c r="F81" s="12"/>
      <c r="G81" s="39"/>
      <c r="H81" s="39"/>
      <c r="I81" s="39"/>
      <c r="J81" s="8">
        <f t="shared" si="24"/>
        <v>0</v>
      </c>
      <c r="K81" s="8"/>
      <c r="L81" s="13"/>
      <c r="M81" s="13"/>
      <c r="N81" s="13"/>
      <c r="O81" s="13"/>
      <c r="P81" s="8">
        <f>E81+J81</f>
        <v>0</v>
      </c>
      <c r="Q81" s="9"/>
    </row>
    <row r="82" spans="1:17" ht="28.5" hidden="1" customHeight="1" x14ac:dyDescent="0.2">
      <c r="A82" s="83">
        <v>1115010</v>
      </c>
      <c r="B82" s="54" t="s">
        <v>209</v>
      </c>
      <c r="C82" s="54"/>
      <c r="D82" s="55" t="s">
        <v>210</v>
      </c>
      <c r="E82" s="12">
        <f t="shared" ref="E82:O82" si="27">E83+E84</f>
        <v>0</v>
      </c>
      <c r="F82" s="12">
        <f t="shared" si="27"/>
        <v>0</v>
      </c>
      <c r="G82" s="12">
        <f>G83+G84</f>
        <v>0</v>
      </c>
      <c r="H82" s="12">
        <f t="shared" si="27"/>
        <v>0</v>
      </c>
      <c r="I82" s="12">
        <f t="shared" si="27"/>
        <v>0</v>
      </c>
      <c r="J82" s="12">
        <f>J83+J84</f>
        <v>0</v>
      </c>
      <c r="K82" s="12">
        <f t="shared" si="27"/>
        <v>0</v>
      </c>
      <c r="L82" s="12">
        <f>L83+L84</f>
        <v>0</v>
      </c>
      <c r="M82" s="12">
        <f t="shared" si="27"/>
        <v>0</v>
      </c>
      <c r="N82" s="12">
        <f t="shared" si="27"/>
        <v>0</v>
      </c>
      <c r="O82" s="12">
        <f t="shared" si="27"/>
        <v>0</v>
      </c>
      <c r="P82" s="12">
        <f>P83+P84</f>
        <v>0</v>
      </c>
      <c r="Q82" s="9"/>
    </row>
    <row r="83" spans="1:17" ht="48.75" hidden="1" customHeight="1" x14ac:dyDescent="0.2">
      <c r="A83" s="84">
        <v>1115011</v>
      </c>
      <c r="B83" s="29">
        <v>5011</v>
      </c>
      <c r="C83" s="30" t="s">
        <v>211</v>
      </c>
      <c r="D83" s="57" t="s">
        <v>212</v>
      </c>
      <c r="E83" s="31">
        <f>F83+I83</f>
        <v>0</v>
      </c>
      <c r="F83" s="31"/>
      <c r="G83" s="59"/>
      <c r="H83" s="59"/>
      <c r="I83" s="59"/>
      <c r="J83" s="31">
        <f>L83+O83</f>
        <v>0</v>
      </c>
      <c r="K83" s="58"/>
      <c r="L83" s="59"/>
      <c r="M83" s="59"/>
      <c r="N83" s="59"/>
      <c r="O83" s="59"/>
      <c r="P83" s="31">
        <f>E83+J83</f>
        <v>0</v>
      </c>
      <c r="Q83" s="9"/>
    </row>
    <row r="84" spans="1:17" ht="37.5" hidden="1" customHeight="1" x14ac:dyDescent="0.2">
      <c r="A84" s="84">
        <v>1115012</v>
      </c>
      <c r="B84" s="29">
        <v>5012</v>
      </c>
      <c r="C84" s="30" t="s">
        <v>211</v>
      </c>
      <c r="D84" s="57" t="s">
        <v>213</v>
      </c>
      <c r="E84" s="31">
        <f>F84+I84</f>
        <v>0</v>
      </c>
      <c r="F84" s="31"/>
      <c r="G84" s="59"/>
      <c r="H84" s="59"/>
      <c r="I84" s="59"/>
      <c r="J84" s="31">
        <f>L84+O84</f>
        <v>0</v>
      </c>
      <c r="K84" s="58"/>
      <c r="L84" s="59"/>
      <c r="M84" s="59"/>
      <c r="N84" s="59"/>
      <c r="O84" s="59"/>
      <c r="P84" s="31">
        <f>E84+J84</f>
        <v>0</v>
      </c>
      <c r="Q84" s="9"/>
    </row>
    <row r="85" spans="1:17" ht="31.5" customHeight="1" x14ac:dyDescent="0.2">
      <c r="A85" s="176">
        <v>1112030</v>
      </c>
      <c r="B85" s="18">
        <v>5030</v>
      </c>
      <c r="C85" s="161"/>
      <c r="D85" s="162" t="s">
        <v>214</v>
      </c>
      <c r="E85" s="89">
        <f>E86</f>
        <v>0</v>
      </c>
      <c r="F85" s="89">
        <f>F86</f>
        <v>0</v>
      </c>
      <c r="G85" s="89">
        <f t="shared" ref="G85:N85" si="28">G86</f>
        <v>0</v>
      </c>
      <c r="H85" s="89">
        <f t="shared" si="28"/>
        <v>0</v>
      </c>
      <c r="I85" s="89">
        <f t="shared" si="28"/>
        <v>0</v>
      </c>
      <c r="J85" s="89">
        <f t="shared" si="28"/>
        <v>800000</v>
      </c>
      <c r="K85" s="137">
        <f>K86</f>
        <v>800000</v>
      </c>
      <c r="L85" s="89">
        <f t="shared" si="28"/>
        <v>0</v>
      </c>
      <c r="M85" s="89">
        <f t="shared" si="28"/>
        <v>0</v>
      </c>
      <c r="N85" s="89">
        <f t="shared" si="28"/>
        <v>0</v>
      </c>
      <c r="O85" s="89">
        <f>O86</f>
        <v>800000</v>
      </c>
      <c r="P85" s="89">
        <f>P86</f>
        <v>800000</v>
      </c>
      <c r="Q85" s="9"/>
    </row>
    <row r="86" spans="1:17" ht="36" customHeight="1" x14ac:dyDescent="0.2">
      <c r="A86" s="177">
        <v>1115031</v>
      </c>
      <c r="B86" s="178">
        <v>5031</v>
      </c>
      <c r="C86" s="120" t="s">
        <v>211</v>
      </c>
      <c r="D86" s="178" t="s">
        <v>215</v>
      </c>
      <c r="E86" s="23">
        <f>F86+I86</f>
        <v>0</v>
      </c>
      <c r="F86" s="23"/>
      <c r="G86" s="94"/>
      <c r="H86" s="94"/>
      <c r="I86" s="94"/>
      <c r="J86" s="23">
        <f>L86+O86</f>
        <v>800000</v>
      </c>
      <c r="K86" s="164">
        <v>800000</v>
      </c>
      <c r="L86" s="94"/>
      <c r="M86" s="94"/>
      <c r="N86" s="94"/>
      <c r="O86" s="94">
        <v>800000</v>
      </c>
      <c r="P86" s="23">
        <f>E86+J86</f>
        <v>800000</v>
      </c>
      <c r="Q86" s="9"/>
    </row>
    <row r="87" spans="1:17" ht="18" hidden="1" customHeight="1" x14ac:dyDescent="0.2">
      <c r="B87" s="85">
        <v>130110</v>
      </c>
      <c r="C87" s="85"/>
      <c r="D87" s="85" t="s">
        <v>216</v>
      </c>
      <c r="E87" s="86"/>
      <c r="F87" s="86"/>
      <c r="G87" s="87"/>
      <c r="H87" s="87"/>
      <c r="I87" s="87"/>
      <c r="J87" s="86">
        <f>L87+O87</f>
        <v>0</v>
      </c>
      <c r="K87" s="86"/>
      <c r="L87" s="87"/>
      <c r="M87" s="87"/>
      <c r="N87" s="87"/>
      <c r="O87" s="87"/>
      <c r="P87" s="86">
        <f>E87+J87</f>
        <v>0</v>
      </c>
      <c r="Q87" s="9">
        <f>SUM(E87:P87)</f>
        <v>0</v>
      </c>
    </row>
    <row r="88" spans="1:17" ht="21" hidden="1" customHeight="1" x14ac:dyDescent="0.2">
      <c r="A88" s="88">
        <v>1115040</v>
      </c>
      <c r="B88" s="18">
        <v>5040</v>
      </c>
      <c r="C88" s="18"/>
      <c r="D88" s="18" t="s">
        <v>217</v>
      </c>
      <c r="E88" s="89"/>
      <c r="F88" s="89"/>
      <c r="G88" s="90"/>
      <c r="H88" s="90"/>
      <c r="I88" s="90"/>
      <c r="J88" s="23">
        <f>L88+O88</f>
        <v>0</v>
      </c>
      <c r="K88" s="23"/>
      <c r="L88" s="90"/>
      <c r="M88" s="90"/>
      <c r="N88" s="90"/>
      <c r="O88" s="90"/>
      <c r="P88" s="23">
        <f>E88+J88</f>
        <v>0</v>
      </c>
      <c r="Q88" s="9"/>
    </row>
    <row r="89" spans="1:17" s="96" customFormat="1" ht="21" hidden="1" customHeight="1" x14ac:dyDescent="0.2">
      <c r="A89" s="91">
        <v>1115041</v>
      </c>
      <c r="B89" s="92">
        <v>5041</v>
      </c>
      <c r="C89" s="93" t="s">
        <v>211</v>
      </c>
      <c r="D89" s="92" t="s">
        <v>218</v>
      </c>
      <c r="E89" s="23"/>
      <c r="F89" s="23"/>
      <c r="G89" s="94"/>
      <c r="H89" s="94"/>
      <c r="I89" s="94"/>
      <c r="J89" s="23">
        <f>L89+O89</f>
        <v>0</v>
      </c>
      <c r="K89" s="23"/>
      <c r="L89" s="94"/>
      <c r="M89" s="94"/>
      <c r="N89" s="94"/>
      <c r="O89" s="94"/>
      <c r="P89" s="23">
        <f>E89+J89</f>
        <v>0</v>
      </c>
      <c r="Q89" s="95"/>
    </row>
    <row r="90" spans="1:17" s="98" customFormat="1" ht="35.25" customHeight="1" x14ac:dyDescent="0.2">
      <c r="A90" s="179">
        <v>1115060</v>
      </c>
      <c r="B90" s="18">
        <v>5060</v>
      </c>
      <c r="C90" s="161"/>
      <c r="D90" s="18" t="s">
        <v>219</v>
      </c>
      <c r="E90" s="89">
        <f>E91+E92</f>
        <v>0</v>
      </c>
      <c r="F90" s="89">
        <f t="shared" ref="F90:O90" si="29">F91+F92</f>
        <v>0</v>
      </c>
      <c r="G90" s="89">
        <f t="shared" si="29"/>
        <v>0</v>
      </c>
      <c r="H90" s="89">
        <f t="shared" si="29"/>
        <v>0</v>
      </c>
      <c r="I90" s="89">
        <f>I91+I92</f>
        <v>0</v>
      </c>
      <c r="J90" s="89">
        <f>J91+J92</f>
        <v>205000</v>
      </c>
      <c r="K90" s="137">
        <f t="shared" si="29"/>
        <v>205000</v>
      </c>
      <c r="L90" s="89">
        <f t="shared" si="29"/>
        <v>0</v>
      </c>
      <c r="M90" s="89">
        <f t="shared" si="29"/>
        <v>0</v>
      </c>
      <c r="N90" s="89">
        <f>N91+N92</f>
        <v>0</v>
      </c>
      <c r="O90" s="89">
        <f t="shared" si="29"/>
        <v>205000</v>
      </c>
      <c r="P90" s="89">
        <f>P91+P92</f>
        <v>205000</v>
      </c>
      <c r="Q90" s="97"/>
    </row>
    <row r="91" spans="1:17" s="96" customFormat="1" ht="71.25" customHeight="1" x14ac:dyDescent="0.2">
      <c r="A91" s="177">
        <v>1115061</v>
      </c>
      <c r="B91" s="178">
        <v>5061</v>
      </c>
      <c r="C91" s="120" t="s">
        <v>211</v>
      </c>
      <c r="D91" s="178" t="s">
        <v>220</v>
      </c>
      <c r="E91" s="23">
        <f t="shared" ref="E91:E97" si="30">F91+I91</f>
        <v>0</v>
      </c>
      <c r="F91" s="23"/>
      <c r="G91" s="94"/>
      <c r="H91" s="94"/>
      <c r="I91" s="94"/>
      <c r="J91" s="23">
        <f t="shared" ref="J91:J97" si="31">L91+O91</f>
        <v>205000</v>
      </c>
      <c r="K91" s="164">
        <v>205000</v>
      </c>
      <c r="L91" s="94"/>
      <c r="M91" s="94"/>
      <c r="N91" s="94"/>
      <c r="O91" s="94">
        <v>205000</v>
      </c>
      <c r="P91" s="23">
        <f t="shared" ref="P91:P97" si="32">E91+J91</f>
        <v>205000</v>
      </c>
      <c r="Q91" s="95"/>
    </row>
    <row r="92" spans="1:17" s="96" customFormat="1" ht="63.75" hidden="1" customHeight="1" x14ac:dyDescent="0.2">
      <c r="A92" s="99">
        <v>1115062</v>
      </c>
      <c r="B92" s="100">
        <v>5062</v>
      </c>
      <c r="C92" s="63" t="s">
        <v>211</v>
      </c>
      <c r="D92" s="101" t="s">
        <v>221</v>
      </c>
      <c r="E92" s="65">
        <f t="shared" si="30"/>
        <v>0</v>
      </c>
      <c r="F92" s="65"/>
      <c r="G92" s="102"/>
      <c r="H92" s="102"/>
      <c r="I92" s="102"/>
      <c r="J92" s="65">
        <f t="shared" si="31"/>
        <v>0</v>
      </c>
      <c r="K92" s="65"/>
      <c r="L92" s="102"/>
      <c r="M92" s="102"/>
      <c r="N92" s="102"/>
      <c r="O92" s="102"/>
      <c r="P92" s="65">
        <f t="shared" si="32"/>
        <v>0</v>
      </c>
      <c r="Q92" s="95"/>
    </row>
    <row r="93" spans="1:17" s="104" customFormat="1" ht="50.25" customHeight="1" x14ac:dyDescent="0.2">
      <c r="A93" s="76">
        <v>1117325</v>
      </c>
      <c r="B93" s="85">
        <v>7325</v>
      </c>
      <c r="C93" s="69" t="s">
        <v>48</v>
      </c>
      <c r="D93" s="85" t="s">
        <v>222</v>
      </c>
      <c r="E93" s="89">
        <f t="shared" si="30"/>
        <v>0</v>
      </c>
      <c r="F93" s="19"/>
      <c r="G93" s="42"/>
      <c r="H93" s="42"/>
      <c r="I93" s="42"/>
      <c r="J93" s="19">
        <f t="shared" si="31"/>
        <v>-100000</v>
      </c>
      <c r="K93" s="137">
        <v>-100000</v>
      </c>
      <c r="L93" s="42"/>
      <c r="M93" s="42"/>
      <c r="N93" s="42"/>
      <c r="O93" s="42">
        <v>-100000</v>
      </c>
      <c r="P93" s="19">
        <f t="shared" si="32"/>
        <v>-100000</v>
      </c>
      <c r="Q93" s="103"/>
    </row>
    <row r="94" spans="1:17" s="104" customFormat="1" ht="50.25" customHeight="1" x14ac:dyDescent="0.2">
      <c r="A94" s="76">
        <v>1117340</v>
      </c>
      <c r="B94" s="85">
        <v>7340</v>
      </c>
      <c r="C94" s="69" t="s">
        <v>48</v>
      </c>
      <c r="D94" s="85" t="s">
        <v>223</v>
      </c>
      <c r="E94" s="89">
        <f t="shared" si="30"/>
        <v>0</v>
      </c>
      <c r="F94" s="19"/>
      <c r="G94" s="42"/>
      <c r="H94" s="42"/>
      <c r="I94" s="42"/>
      <c r="J94" s="19">
        <f t="shared" si="31"/>
        <v>1200000</v>
      </c>
      <c r="K94" s="137">
        <v>1200000</v>
      </c>
      <c r="L94" s="42"/>
      <c r="M94" s="42"/>
      <c r="N94" s="42"/>
      <c r="O94" s="42">
        <v>1200000</v>
      </c>
      <c r="P94" s="19">
        <f t="shared" si="32"/>
        <v>1200000</v>
      </c>
      <c r="Q94" s="103"/>
    </row>
    <row r="95" spans="1:17" s="104" customFormat="1" ht="69.75" customHeight="1" x14ac:dyDescent="0.2">
      <c r="A95" s="76">
        <v>1115043</v>
      </c>
      <c r="B95" s="85">
        <v>5043</v>
      </c>
      <c r="C95" s="69" t="s">
        <v>211</v>
      </c>
      <c r="D95" s="85" t="s">
        <v>224</v>
      </c>
      <c r="E95" s="89">
        <f t="shared" si="30"/>
        <v>0</v>
      </c>
      <c r="F95" s="19"/>
      <c r="G95" s="42"/>
      <c r="H95" s="42"/>
      <c r="I95" s="42"/>
      <c r="J95" s="19">
        <f t="shared" si="31"/>
        <v>27300000</v>
      </c>
      <c r="K95" s="137">
        <v>27300000</v>
      </c>
      <c r="L95" s="42"/>
      <c r="M95" s="42"/>
      <c r="N95" s="42"/>
      <c r="O95" s="42">
        <v>27300000</v>
      </c>
      <c r="P95" s="19">
        <f t="shared" si="32"/>
        <v>27300000</v>
      </c>
      <c r="Q95" s="103"/>
    </row>
    <row r="96" spans="1:17" ht="126.75" hidden="1" customHeight="1" x14ac:dyDescent="0.2">
      <c r="A96" s="105">
        <v>1117691</v>
      </c>
      <c r="B96" s="106">
        <v>7691</v>
      </c>
      <c r="C96" s="107" t="s">
        <v>56</v>
      </c>
      <c r="D96" s="106" t="s">
        <v>80</v>
      </c>
      <c r="E96" s="108">
        <f t="shared" si="30"/>
        <v>0</v>
      </c>
      <c r="F96" s="109"/>
      <c r="G96" s="110"/>
      <c r="H96" s="110"/>
      <c r="I96" s="110"/>
      <c r="J96" s="109">
        <f t="shared" si="31"/>
        <v>0</v>
      </c>
      <c r="K96" s="109"/>
      <c r="L96" s="110"/>
      <c r="M96" s="110"/>
      <c r="N96" s="110"/>
      <c r="O96" s="110"/>
      <c r="P96" s="109">
        <f t="shared" si="32"/>
        <v>0</v>
      </c>
      <c r="Q96" s="9"/>
    </row>
    <row r="97" spans="1:17" ht="46.5" customHeight="1" x14ac:dyDescent="0.2">
      <c r="A97" s="76">
        <v>1117670</v>
      </c>
      <c r="B97" s="17" t="s">
        <v>67</v>
      </c>
      <c r="C97" s="17" t="s">
        <v>56</v>
      </c>
      <c r="D97" s="41" t="s">
        <v>68</v>
      </c>
      <c r="E97" s="89">
        <f t="shared" si="30"/>
        <v>0</v>
      </c>
      <c r="F97" s="19"/>
      <c r="G97" s="42"/>
      <c r="H97" s="42"/>
      <c r="I97" s="42"/>
      <c r="J97" s="19">
        <f t="shared" si="31"/>
        <v>4068661</v>
      </c>
      <c r="K97" s="137">
        <v>4068661</v>
      </c>
      <c r="L97" s="42"/>
      <c r="M97" s="42"/>
      <c r="N97" s="42"/>
      <c r="O97" s="42">
        <v>4068661</v>
      </c>
      <c r="P97" s="19">
        <f t="shared" si="32"/>
        <v>4068661</v>
      </c>
      <c r="Q97" s="9"/>
    </row>
    <row r="98" spans="1:17" ht="46.5" customHeight="1" x14ac:dyDescent="0.2">
      <c r="A98" s="160" t="s">
        <v>225</v>
      </c>
      <c r="B98" s="160"/>
      <c r="C98" s="160"/>
      <c r="D98" s="158" t="s">
        <v>226</v>
      </c>
      <c r="E98" s="19">
        <f t="shared" ref="E98:P98" si="33">E99</f>
        <v>2439900</v>
      </c>
      <c r="F98" s="19">
        <f t="shared" si="33"/>
        <v>2439900</v>
      </c>
      <c r="G98" s="19">
        <f t="shared" si="33"/>
        <v>0</v>
      </c>
      <c r="H98" s="19">
        <f t="shared" si="33"/>
        <v>0</v>
      </c>
      <c r="I98" s="19">
        <f t="shared" si="33"/>
        <v>0</v>
      </c>
      <c r="J98" s="19">
        <f t="shared" si="33"/>
        <v>6171708</v>
      </c>
      <c r="K98" s="19">
        <f t="shared" si="33"/>
        <v>6171708</v>
      </c>
      <c r="L98" s="19">
        <f t="shared" si="33"/>
        <v>0</v>
      </c>
      <c r="M98" s="19">
        <f t="shared" si="33"/>
        <v>0</v>
      </c>
      <c r="N98" s="19">
        <f t="shared" si="33"/>
        <v>0</v>
      </c>
      <c r="O98" s="19">
        <f t="shared" si="33"/>
        <v>6171708</v>
      </c>
      <c r="P98" s="19">
        <f t="shared" si="33"/>
        <v>8611608</v>
      </c>
      <c r="Q98" s="9"/>
    </row>
    <row r="99" spans="1:17" ht="29.25" customHeight="1" x14ac:dyDescent="0.2">
      <c r="A99" s="160" t="s">
        <v>227</v>
      </c>
      <c r="B99" s="161"/>
      <c r="C99" s="161"/>
      <c r="D99" s="18" t="s">
        <v>228</v>
      </c>
      <c r="E99" s="19">
        <f>E100+E101+E102+E103+E104+E106+E107+E108+E111</f>
        <v>2439900</v>
      </c>
      <c r="F99" s="19">
        <f t="shared" ref="F99:P99" si="34">F100+F101+F102+F103+F104+F106+F107+F108+F111</f>
        <v>2439900</v>
      </c>
      <c r="G99" s="19">
        <f t="shared" si="34"/>
        <v>0</v>
      </c>
      <c r="H99" s="19">
        <f t="shared" si="34"/>
        <v>0</v>
      </c>
      <c r="I99" s="19">
        <f t="shared" si="34"/>
        <v>0</v>
      </c>
      <c r="J99" s="19">
        <f t="shared" si="34"/>
        <v>6171708</v>
      </c>
      <c r="K99" s="19">
        <f t="shared" si="34"/>
        <v>6171708</v>
      </c>
      <c r="L99" s="19">
        <f t="shared" si="34"/>
        <v>0</v>
      </c>
      <c r="M99" s="19">
        <f t="shared" si="34"/>
        <v>0</v>
      </c>
      <c r="N99" s="19">
        <f t="shared" si="34"/>
        <v>0</v>
      </c>
      <c r="O99" s="19">
        <f t="shared" si="34"/>
        <v>6171708</v>
      </c>
      <c r="P99" s="19">
        <f t="shared" si="34"/>
        <v>8611608</v>
      </c>
      <c r="Q99" s="9"/>
    </row>
    <row r="100" spans="1:17" ht="52.5" hidden="1" customHeight="1" x14ac:dyDescent="0.2">
      <c r="A100" s="51" t="s">
        <v>229</v>
      </c>
      <c r="B100" s="10" t="s">
        <v>86</v>
      </c>
      <c r="C100" s="10" t="s">
        <v>27</v>
      </c>
      <c r="D100" s="11" t="s">
        <v>230</v>
      </c>
      <c r="E100" s="8">
        <f>F100+I100</f>
        <v>0</v>
      </c>
      <c r="F100" s="8"/>
      <c r="G100" s="13"/>
      <c r="H100" s="13"/>
      <c r="I100" s="13"/>
      <c r="J100" s="8">
        <f t="shared" ref="J100:J112" si="35">L100+O100</f>
        <v>0</v>
      </c>
      <c r="K100" s="8"/>
      <c r="L100" s="13"/>
      <c r="M100" s="13"/>
      <c r="N100" s="13"/>
      <c r="O100" s="13"/>
      <c r="P100" s="8">
        <f t="shared" ref="P100:P112" si="36">E100+J100</f>
        <v>0</v>
      </c>
      <c r="Q100" s="9"/>
    </row>
    <row r="101" spans="1:17" ht="42.75" customHeight="1" x14ac:dyDescent="0.2">
      <c r="A101" s="68" t="s">
        <v>231</v>
      </c>
      <c r="B101" s="69" t="s">
        <v>232</v>
      </c>
      <c r="C101" s="69" t="s">
        <v>233</v>
      </c>
      <c r="D101" s="159" t="s">
        <v>234</v>
      </c>
      <c r="E101" s="19">
        <f>F101+I101</f>
        <v>1726300</v>
      </c>
      <c r="F101" s="19">
        <v>1726300</v>
      </c>
      <c r="G101" s="180"/>
      <c r="H101" s="42"/>
      <c r="I101" s="42"/>
      <c r="J101" s="19">
        <f t="shared" si="35"/>
        <v>4336368</v>
      </c>
      <c r="K101" s="19">
        <v>4336368</v>
      </c>
      <c r="L101" s="42"/>
      <c r="M101" s="42"/>
      <c r="N101" s="42"/>
      <c r="O101" s="42">
        <v>4336368</v>
      </c>
      <c r="P101" s="19">
        <f t="shared" si="36"/>
        <v>6062668</v>
      </c>
      <c r="Q101" s="9"/>
    </row>
    <row r="102" spans="1:17" ht="42.75" customHeight="1" x14ac:dyDescent="0.2">
      <c r="A102" s="68" t="s">
        <v>235</v>
      </c>
      <c r="B102" s="69" t="s">
        <v>236</v>
      </c>
      <c r="C102" s="69" t="s">
        <v>237</v>
      </c>
      <c r="D102" s="159" t="s">
        <v>238</v>
      </c>
      <c r="E102" s="19">
        <f t="shared" ref="E102:E112" si="37">F102+I102</f>
        <v>985400</v>
      </c>
      <c r="F102" s="19">
        <v>985400</v>
      </c>
      <c r="G102" s="180"/>
      <c r="H102" s="42"/>
      <c r="I102" s="42"/>
      <c r="J102" s="19">
        <f t="shared" si="35"/>
        <v>300000</v>
      </c>
      <c r="K102" s="19">
        <v>300000</v>
      </c>
      <c r="L102" s="42"/>
      <c r="M102" s="42"/>
      <c r="N102" s="42"/>
      <c r="O102" s="42">
        <v>300000</v>
      </c>
      <c r="P102" s="19">
        <f t="shared" si="36"/>
        <v>1285400</v>
      </c>
      <c r="Q102" s="9"/>
    </row>
    <row r="103" spans="1:17" ht="30" hidden="1" customHeight="1" x14ac:dyDescent="0.2">
      <c r="A103" s="51" t="s">
        <v>239</v>
      </c>
      <c r="B103" s="46" t="s">
        <v>240</v>
      </c>
      <c r="C103" s="46" t="s">
        <v>241</v>
      </c>
      <c r="D103" s="52" t="s">
        <v>242</v>
      </c>
      <c r="E103" s="8">
        <f t="shared" si="37"/>
        <v>0</v>
      </c>
      <c r="F103" s="8"/>
      <c r="G103" s="13"/>
      <c r="H103" s="13"/>
      <c r="I103" s="13"/>
      <c r="J103" s="8">
        <f>L103+O103</f>
        <v>0</v>
      </c>
      <c r="K103" s="8"/>
      <c r="L103" s="13"/>
      <c r="M103" s="13"/>
      <c r="N103" s="13"/>
      <c r="O103" s="13"/>
      <c r="P103" s="8">
        <f t="shared" si="36"/>
        <v>0</v>
      </c>
      <c r="Q103" s="9"/>
    </row>
    <row r="104" spans="1:17" ht="37.5" customHeight="1" x14ac:dyDescent="0.2">
      <c r="A104" s="160" t="s">
        <v>243</v>
      </c>
      <c r="B104" s="161" t="s">
        <v>244</v>
      </c>
      <c r="C104" s="161"/>
      <c r="D104" s="162" t="s">
        <v>245</v>
      </c>
      <c r="E104" s="19">
        <f>E105</f>
        <v>39600</v>
      </c>
      <c r="F104" s="19">
        <f t="shared" ref="F104:P104" si="38">F105</f>
        <v>39600</v>
      </c>
      <c r="G104" s="19">
        <f t="shared" si="38"/>
        <v>0</v>
      </c>
      <c r="H104" s="19">
        <f t="shared" si="38"/>
        <v>0</v>
      </c>
      <c r="I104" s="19">
        <f t="shared" si="38"/>
        <v>0</v>
      </c>
      <c r="J104" s="19">
        <f t="shared" si="38"/>
        <v>0</v>
      </c>
      <c r="K104" s="19">
        <f t="shared" si="38"/>
        <v>0</v>
      </c>
      <c r="L104" s="19">
        <f t="shared" si="38"/>
        <v>0</v>
      </c>
      <c r="M104" s="19">
        <f t="shared" si="38"/>
        <v>0</v>
      </c>
      <c r="N104" s="19">
        <f t="shared" si="38"/>
        <v>0</v>
      </c>
      <c r="O104" s="19">
        <f t="shared" si="38"/>
        <v>0</v>
      </c>
      <c r="P104" s="19">
        <f t="shared" si="38"/>
        <v>39600</v>
      </c>
      <c r="Q104" s="9"/>
    </row>
    <row r="105" spans="1:17" ht="56.25" customHeight="1" x14ac:dyDescent="0.2">
      <c r="A105" s="119" t="s">
        <v>246</v>
      </c>
      <c r="B105" s="120" t="s">
        <v>247</v>
      </c>
      <c r="C105" s="120" t="s">
        <v>248</v>
      </c>
      <c r="D105" s="163" t="s">
        <v>249</v>
      </c>
      <c r="E105" s="23">
        <f>F105+I105</f>
        <v>39600</v>
      </c>
      <c r="F105" s="23">
        <v>39600</v>
      </c>
      <c r="G105" s="94"/>
      <c r="H105" s="94"/>
      <c r="I105" s="94"/>
      <c r="J105" s="23">
        <f t="shared" si="35"/>
        <v>0</v>
      </c>
      <c r="K105" s="23"/>
      <c r="L105" s="94"/>
      <c r="M105" s="94"/>
      <c r="N105" s="94"/>
      <c r="O105" s="94"/>
      <c r="P105" s="23">
        <f t="shared" si="36"/>
        <v>39600</v>
      </c>
      <c r="Q105" s="9"/>
    </row>
    <row r="106" spans="1:17" ht="56.25" customHeight="1" x14ac:dyDescent="0.2">
      <c r="A106" s="68" t="s">
        <v>250</v>
      </c>
      <c r="B106" s="69" t="s">
        <v>251</v>
      </c>
      <c r="C106" s="69" t="s">
        <v>252</v>
      </c>
      <c r="D106" s="159" t="s">
        <v>253</v>
      </c>
      <c r="E106" s="19">
        <f t="shared" si="37"/>
        <v>-317300</v>
      </c>
      <c r="F106" s="19">
        <v>-317300</v>
      </c>
      <c r="G106" s="42"/>
      <c r="H106" s="42"/>
      <c r="I106" s="42"/>
      <c r="J106" s="19">
        <f t="shared" si="35"/>
        <v>0</v>
      </c>
      <c r="K106" s="19"/>
      <c r="L106" s="42"/>
      <c r="M106" s="42"/>
      <c r="N106" s="42"/>
      <c r="O106" s="42"/>
      <c r="P106" s="19">
        <f t="shared" si="36"/>
        <v>-317300</v>
      </c>
      <c r="Q106" s="9"/>
    </row>
    <row r="107" spans="1:17" ht="56.25" hidden="1" customHeight="1" x14ac:dyDescent="0.2">
      <c r="A107" s="51" t="s">
        <v>254</v>
      </c>
      <c r="B107" s="46" t="s">
        <v>255</v>
      </c>
      <c r="C107" s="46" t="s">
        <v>252</v>
      </c>
      <c r="D107" s="52" t="s">
        <v>256</v>
      </c>
      <c r="E107" s="8">
        <f t="shared" si="37"/>
        <v>0</v>
      </c>
      <c r="F107" s="8"/>
      <c r="G107" s="13"/>
      <c r="H107" s="13"/>
      <c r="I107" s="13"/>
      <c r="J107" s="8">
        <f t="shared" si="35"/>
        <v>0</v>
      </c>
      <c r="K107" s="8"/>
      <c r="L107" s="13"/>
      <c r="M107" s="13"/>
      <c r="N107" s="13"/>
      <c r="O107" s="13"/>
      <c r="P107" s="8">
        <f t="shared" si="36"/>
        <v>0</v>
      </c>
      <c r="Q107" s="9"/>
    </row>
    <row r="108" spans="1:17" ht="56.25" customHeight="1" x14ac:dyDescent="0.2">
      <c r="A108" s="68" t="s">
        <v>254</v>
      </c>
      <c r="B108" s="69" t="s">
        <v>255</v>
      </c>
      <c r="C108" s="69" t="s">
        <v>252</v>
      </c>
      <c r="D108" s="159" t="s">
        <v>257</v>
      </c>
      <c r="E108" s="19">
        <f>F108+I108</f>
        <v>5900</v>
      </c>
      <c r="F108" s="19">
        <v>5900</v>
      </c>
      <c r="G108" s="42"/>
      <c r="H108" s="42"/>
      <c r="I108" s="42"/>
      <c r="J108" s="19">
        <f t="shared" si="35"/>
        <v>0</v>
      </c>
      <c r="K108" s="19"/>
      <c r="L108" s="42"/>
      <c r="M108" s="42"/>
      <c r="N108" s="42"/>
      <c r="O108" s="42"/>
      <c r="P108" s="19">
        <f t="shared" si="36"/>
        <v>5900</v>
      </c>
      <c r="Q108" s="9"/>
    </row>
    <row r="109" spans="1:17" ht="56.25" hidden="1" customHeight="1" x14ac:dyDescent="0.2">
      <c r="A109" s="68" t="s">
        <v>250</v>
      </c>
      <c r="B109" s="69" t="s">
        <v>251</v>
      </c>
      <c r="C109" s="69" t="s">
        <v>252</v>
      </c>
      <c r="D109" s="70" t="s">
        <v>258</v>
      </c>
      <c r="E109" s="19">
        <f>F109+I109</f>
        <v>0</v>
      </c>
      <c r="F109" s="19"/>
      <c r="G109" s="42"/>
      <c r="H109" s="42"/>
      <c r="I109" s="42"/>
      <c r="J109" s="19">
        <f>L109+O109</f>
        <v>0</v>
      </c>
      <c r="K109" s="19"/>
      <c r="L109" s="42"/>
      <c r="M109" s="42"/>
      <c r="N109" s="42"/>
      <c r="O109" s="42"/>
      <c r="P109" s="19">
        <f t="shared" si="36"/>
        <v>0</v>
      </c>
      <c r="Q109" s="9"/>
    </row>
    <row r="110" spans="1:17" ht="75" hidden="1" customHeight="1" x14ac:dyDescent="0.2">
      <c r="A110" s="68" t="s">
        <v>259</v>
      </c>
      <c r="B110" s="69" t="s">
        <v>260</v>
      </c>
      <c r="C110" s="69" t="s">
        <v>252</v>
      </c>
      <c r="D110" s="70" t="s">
        <v>261</v>
      </c>
      <c r="E110" s="19">
        <f t="shared" si="37"/>
        <v>0</v>
      </c>
      <c r="F110" s="19"/>
      <c r="G110" s="42"/>
      <c r="H110" s="42"/>
      <c r="I110" s="42"/>
      <c r="J110" s="19">
        <f t="shared" si="35"/>
        <v>0</v>
      </c>
      <c r="K110" s="19"/>
      <c r="L110" s="42"/>
      <c r="M110" s="42"/>
      <c r="N110" s="42"/>
      <c r="O110" s="42"/>
      <c r="P110" s="19">
        <f t="shared" si="36"/>
        <v>0</v>
      </c>
      <c r="Q110" s="9"/>
    </row>
    <row r="111" spans="1:17" ht="58.5" customHeight="1" x14ac:dyDescent="0.2">
      <c r="A111" s="68" t="s">
        <v>262</v>
      </c>
      <c r="B111" s="112" t="s">
        <v>263</v>
      </c>
      <c r="C111" s="112" t="s">
        <v>48</v>
      </c>
      <c r="D111" s="144" t="s">
        <v>264</v>
      </c>
      <c r="E111" s="19">
        <f t="shared" si="37"/>
        <v>0</v>
      </c>
      <c r="F111" s="19"/>
      <c r="G111" s="35"/>
      <c r="H111" s="35"/>
      <c r="I111" s="35"/>
      <c r="J111" s="19">
        <f t="shared" si="35"/>
        <v>1535340</v>
      </c>
      <c r="K111" s="19">
        <v>1535340</v>
      </c>
      <c r="L111" s="35"/>
      <c r="M111" s="35"/>
      <c r="N111" s="35"/>
      <c r="O111" s="114">
        <v>1535340</v>
      </c>
      <c r="P111" s="19">
        <f t="shared" si="36"/>
        <v>1535340</v>
      </c>
      <c r="Q111" s="9"/>
    </row>
    <row r="112" spans="1:17" ht="123.75" hidden="1" customHeight="1" x14ac:dyDescent="0.2">
      <c r="A112" s="68" t="s">
        <v>265</v>
      </c>
      <c r="B112" s="112" t="s">
        <v>266</v>
      </c>
      <c r="C112" s="112" t="s">
        <v>56</v>
      </c>
      <c r="D112" s="113" t="s">
        <v>80</v>
      </c>
      <c r="E112" s="19">
        <f t="shared" si="37"/>
        <v>0</v>
      </c>
      <c r="F112" s="19"/>
      <c r="G112" s="35"/>
      <c r="H112" s="35"/>
      <c r="I112" s="35"/>
      <c r="J112" s="19">
        <f t="shared" si="35"/>
        <v>0</v>
      </c>
      <c r="K112" s="19"/>
      <c r="L112" s="35"/>
      <c r="M112" s="35"/>
      <c r="N112" s="35"/>
      <c r="O112" s="114"/>
      <c r="P112" s="19">
        <f t="shared" si="36"/>
        <v>0</v>
      </c>
      <c r="Q112" s="9"/>
    </row>
    <row r="113" spans="1:17" ht="36" customHeight="1" x14ac:dyDescent="0.2">
      <c r="A113" s="157" t="s">
        <v>267</v>
      </c>
      <c r="B113" s="157"/>
      <c r="C113" s="157"/>
      <c r="D113" s="158" t="s">
        <v>268</v>
      </c>
      <c r="E113" s="19">
        <f t="shared" ref="E113:P113" si="39">E114</f>
        <v>285600</v>
      </c>
      <c r="F113" s="19">
        <f t="shared" si="39"/>
        <v>285600</v>
      </c>
      <c r="G113" s="19">
        <f t="shared" si="39"/>
        <v>-306900</v>
      </c>
      <c r="H113" s="19">
        <f t="shared" si="39"/>
        <v>0</v>
      </c>
      <c r="I113" s="19">
        <f t="shared" si="39"/>
        <v>0</v>
      </c>
      <c r="J113" s="19">
        <f t="shared" si="39"/>
        <v>0</v>
      </c>
      <c r="K113" s="19">
        <f t="shared" si="39"/>
        <v>0</v>
      </c>
      <c r="L113" s="19">
        <f t="shared" si="39"/>
        <v>0</v>
      </c>
      <c r="M113" s="19">
        <f t="shared" si="39"/>
        <v>0</v>
      </c>
      <c r="N113" s="19">
        <f t="shared" si="39"/>
        <v>0</v>
      </c>
      <c r="O113" s="19">
        <f t="shared" si="39"/>
        <v>0</v>
      </c>
      <c r="P113" s="19">
        <f t="shared" si="39"/>
        <v>285600</v>
      </c>
      <c r="Q113" s="9"/>
    </row>
    <row r="114" spans="1:17" ht="29.25" customHeight="1" x14ac:dyDescent="0.2">
      <c r="A114" s="157" t="s">
        <v>269</v>
      </c>
      <c r="B114" s="157"/>
      <c r="C114" s="157"/>
      <c r="D114" s="18" t="s">
        <v>270</v>
      </c>
      <c r="E114" s="89">
        <f t="shared" ref="E114:P114" si="40">E115+E116+E121+E122+E123+E126+E127+E130+E131+E134+E136+E138+E139+E140+E135</f>
        <v>285600</v>
      </c>
      <c r="F114" s="89">
        <f t="shared" si="40"/>
        <v>285600</v>
      </c>
      <c r="G114" s="89">
        <f t="shared" si="40"/>
        <v>-306900</v>
      </c>
      <c r="H114" s="89">
        <f t="shared" si="40"/>
        <v>0</v>
      </c>
      <c r="I114" s="89">
        <f t="shared" si="40"/>
        <v>0</v>
      </c>
      <c r="J114" s="89">
        <f t="shared" si="40"/>
        <v>0</v>
      </c>
      <c r="K114" s="89">
        <f t="shared" si="40"/>
        <v>0</v>
      </c>
      <c r="L114" s="89">
        <f t="shared" si="40"/>
        <v>0</v>
      </c>
      <c r="M114" s="89">
        <f t="shared" si="40"/>
        <v>0</v>
      </c>
      <c r="N114" s="89">
        <f t="shared" si="40"/>
        <v>0</v>
      </c>
      <c r="O114" s="89">
        <f t="shared" si="40"/>
        <v>0</v>
      </c>
      <c r="P114" s="89">
        <f t="shared" si="40"/>
        <v>285600</v>
      </c>
      <c r="Q114" s="9"/>
    </row>
    <row r="115" spans="1:17" ht="72.75" customHeight="1" x14ac:dyDescent="0.2">
      <c r="A115" s="68" t="s">
        <v>271</v>
      </c>
      <c r="B115" s="17" t="s">
        <v>86</v>
      </c>
      <c r="C115" s="17" t="s">
        <v>27</v>
      </c>
      <c r="D115" s="85" t="s">
        <v>87</v>
      </c>
      <c r="E115" s="19">
        <f>F115+I115</f>
        <v>-373900</v>
      </c>
      <c r="F115" s="19">
        <v>-373900</v>
      </c>
      <c r="G115" s="42">
        <v>-306900</v>
      </c>
      <c r="H115" s="42"/>
      <c r="I115" s="42"/>
      <c r="J115" s="19">
        <f>L115+O115</f>
        <v>0</v>
      </c>
      <c r="K115" s="19"/>
      <c r="L115" s="42"/>
      <c r="M115" s="42"/>
      <c r="N115" s="42"/>
      <c r="O115" s="42"/>
      <c r="P115" s="19">
        <f>E115+J115</f>
        <v>-373900</v>
      </c>
      <c r="Q115" s="9"/>
    </row>
    <row r="116" spans="1:17" ht="91.5" hidden="1" customHeight="1" x14ac:dyDescent="0.2">
      <c r="A116" s="53" t="s">
        <v>272</v>
      </c>
      <c r="B116" s="25" t="s">
        <v>273</v>
      </c>
      <c r="C116" s="25"/>
      <c r="D116" s="115" t="s">
        <v>274</v>
      </c>
      <c r="E116" s="8">
        <f>E117+E118</f>
        <v>0</v>
      </c>
      <c r="F116" s="8">
        <f t="shared" ref="F116:O116" si="41">F117+F118</f>
        <v>0</v>
      </c>
      <c r="G116" s="8">
        <f t="shared" si="41"/>
        <v>0</v>
      </c>
      <c r="H116" s="8">
        <f t="shared" si="41"/>
        <v>0</v>
      </c>
      <c r="I116" s="8">
        <f>I117+I118</f>
        <v>0</v>
      </c>
      <c r="J116" s="8">
        <f>J117+J118</f>
        <v>0</v>
      </c>
      <c r="K116" s="8">
        <f t="shared" si="41"/>
        <v>0</v>
      </c>
      <c r="L116" s="8">
        <f>L117+L118</f>
        <v>0</v>
      </c>
      <c r="M116" s="8">
        <f t="shared" si="41"/>
        <v>0</v>
      </c>
      <c r="N116" s="8">
        <f t="shared" si="41"/>
        <v>0</v>
      </c>
      <c r="O116" s="8">
        <f t="shared" si="41"/>
        <v>0</v>
      </c>
      <c r="P116" s="8">
        <f>P117+P118</f>
        <v>0</v>
      </c>
      <c r="Q116" s="9"/>
    </row>
    <row r="117" spans="1:17" ht="39.75" hidden="1" customHeight="1" x14ac:dyDescent="0.2">
      <c r="A117" s="51" t="s">
        <v>275</v>
      </c>
      <c r="B117" s="26" t="s">
        <v>276</v>
      </c>
      <c r="C117" s="26" t="s">
        <v>38</v>
      </c>
      <c r="D117" s="116" t="s">
        <v>277</v>
      </c>
      <c r="E117" s="8">
        <f t="shared" ref="E117:E140" si="42">F117+I117</f>
        <v>0</v>
      </c>
      <c r="F117" s="117"/>
      <c r="G117" s="13"/>
      <c r="H117" s="13"/>
      <c r="I117" s="13"/>
      <c r="J117" s="8">
        <f t="shared" ref="J117:J122" si="43">L117+O117</f>
        <v>0</v>
      </c>
      <c r="K117" s="8"/>
      <c r="L117" s="13"/>
      <c r="M117" s="13"/>
      <c r="N117" s="13"/>
      <c r="O117" s="13"/>
      <c r="P117" s="8">
        <f t="shared" ref="P117:P122" si="44">E117+J117</f>
        <v>0</v>
      </c>
      <c r="Q117" s="9"/>
    </row>
    <row r="118" spans="1:17" ht="39.75" hidden="1" customHeight="1" x14ac:dyDescent="0.2">
      <c r="A118" s="51" t="s">
        <v>278</v>
      </c>
      <c r="B118" s="26" t="s">
        <v>279</v>
      </c>
      <c r="C118" s="26" t="s">
        <v>110</v>
      </c>
      <c r="D118" s="116" t="s">
        <v>280</v>
      </c>
      <c r="E118" s="8">
        <f t="shared" si="42"/>
        <v>0</v>
      </c>
      <c r="F118" s="117"/>
      <c r="G118" s="13"/>
      <c r="H118" s="13"/>
      <c r="I118" s="13"/>
      <c r="J118" s="8">
        <f t="shared" si="43"/>
        <v>0</v>
      </c>
      <c r="K118" s="8"/>
      <c r="L118" s="13"/>
      <c r="M118" s="13"/>
      <c r="N118" s="13"/>
      <c r="O118" s="13"/>
      <c r="P118" s="8">
        <f t="shared" si="44"/>
        <v>0</v>
      </c>
      <c r="Q118" s="9"/>
    </row>
    <row r="119" spans="1:17" ht="19.5" hidden="1" customHeight="1" x14ac:dyDescent="0.2">
      <c r="B119" s="33" t="s">
        <v>281</v>
      </c>
      <c r="C119" s="33"/>
      <c r="D119" s="118" t="s">
        <v>282</v>
      </c>
      <c r="E119" s="19"/>
      <c r="F119" s="19"/>
      <c r="G119" s="42"/>
      <c r="H119" s="42"/>
      <c r="I119" s="42"/>
      <c r="J119" s="19">
        <f t="shared" si="43"/>
        <v>0</v>
      </c>
      <c r="K119" s="19"/>
      <c r="L119" s="42"/>
      <c r="M119" s="42"/>
      <c r="N119" s="42"/>
      <c r="O119" s="42"/>
      <c r="P119" s="19">
        <f t="shared" si="44"/>
        <v>0</v>
      </c>
      <c r="Q119" s="9"/>
    </row>
    <row r="120" spans="1:17" ht="22.5" hidden="1" customHeight="1" x14ac:dyDescent="0.2">
      <c r="A120" s="119" t="s">
        <v>283</v>
      </c>
      <c r="B120" s="120" t="s">
        <v>284</v>
      </c>
      <c r="C120" s="120" t="s">
        <v>172</v>
      </c>
      <c r="D120" s="121" t="s">
        <v>285</v>
      </c>
      <c r="E120" s="23"/>
      <c r="F120" s="23"/>
      <c r="G120" s="94"/>
      <c r="H120" s="94"/>
      <c r="I120" s="94"/>
      <c r="J120" s="23">
        <f t="shared" si="43"/>
        <v>0</v>
      </c>
      <c r="K120" s="23"/>
      <c r="L120" s="94"/>
      <c r="M120" s="94"/>
      <c r="N120" s="94"/>
      <c r="O120" s="94"/>
      <c r="P120" s="23">
        <f t="shared" si="44"/>
        <v>0</v>
      </c>
      <c r="Q120" s="9"/>
    </row>
    <row r="121" spans="1:17" ht="55.5" hidden="1" customHeight="1" x14ac:dyDescent="0.2">
      <c r="A121" s="60" t="s">
        <v>286</v>
      </c>
      <c r="B121" s="61" t="s">
        <v>287</v>
      </c>
      <c r="C121" s="61" t="s">
        <v>110</v>
      </c>
      <c r="D121" s="122" t="s">
        <v>288</v>
      </c>
      <c r="E121" s="8">
        <f t="shared" si="42"/>
        <v>0</v>
      </c>
      <c r="F121" s="123"/>
      <c r="G121" s="59"/>
      <c r="H121" s="59"/>
      <c r="I121" s="59"/>
      <c r="J121" s="31">
        <f t="shared" si="43"/>
        <v>0</v>
      </c>
      <c r="K121" s="31"/>
      <c r="L121" s="59"/>
      <c r="M121" s="59"/>
      <c r="N121" s="59"/>
      <c r="O121" s="59"/>
      <c r="P121" s="31">
        <f t="shared" si="44"/>
        <v>0</v>
      </c>
      <c r="Q121" s="9"/>
    </row>
    <row r="122" spans="1:17" ht="55.5" hidden="1" customHeight="1" x14ac:dyDescent="0.2">
      <c r="A122" s="60" t="s">
        <v>289</v>
      </c>
      <c r="B122" s="61" t="s">
        <v>290</v>
      </c>
      <c r="C122" s="61" t="s">
        <v>38</v>
      </c>
      <c r="D122" s="122" t="s">
        <v>291</v>
      </c>
      <c r="E122" s="8">
        <f>F122+I122</f>
        <v>0</v>
      </c>
      <c r="F122" s="123"/>
      <c r="G122" s="59"/>
      <c r="H122" s="59"/>
      <c r="I122" s="59"/>
      <c r="J122" s="31">
        <f t="shared" si="43"/>
        <v>0</v>
      </c>
      <c r="K122" s="31"/>
      <c r="L122" s="59"/>
      <c r="M122" s="59"/>
      <c r="N122" s="59"/>
      <c r="O122" s="59"/>
      <c r="P122" s="12">
        <f t="shared" si="44"/>
        <v>0</v>
      </c>
      <c r="Q122" s="9"/>
    </row>
    <row r="123" spans="1:17" ht="73.5" hidden="1" customHeight="1" x14ac:dyDescent="0.2">
      <c r="A123" s="53" t="s">
        <v>292</v>
      </c>
      <c r="B123" s="54" t="s">
        <v>293</v>
      </c>
      <c r="C123" s="54"/>
      <c r="D123" s="50" t="s">
        <v>294</v>
      </c>
      <c r="E123" s="8">
        <f t="shared" si="42"/>
        <v>0</v>
      </c>
      <c r="F123" s="12">
        <f>SUBTOTAL(9,F124:F125)</f>
        <v>0</v>
      </c>
      <c r="G123" s="12">
        <f>SUBTOTAL(9,G124:G125)</f>
        <v>0</v>
      </c>
      <c r="H123" s="12">
        <f>SUBTOTAL(9,H124:H125)</f>
        <v>0</v>
      </c>
      <c r="I123" s="12">
        <f>SUBTOTAL(9,I124:I125)</f>
        <v>0</v>
      </c>
      <c r="J123" s="12">
        <f>SUBTOTAL(9,J124:J125)</f>
        <v>0</v>
      </c>
      <c r="K123" s="12">
        <f>K124+K125</f>
        <v>0</v>
      </c>
      <c r="L123" s="12">
        <f>SUBTOTAL(9,L124:L125)</f>
        <v>0</v>
      </c>
      <c r="M123" s="12">
        <f>SUBTOTAL(9,M124:M125)</f>
        <v>0</v>
      </c>
      <c r="N123" s="12">
        <f>SUBTOTAL(9,N124:N125)</f>
        <v>0</v>
      </c>
      <c r="O123" s="12">
        <f>SUBTOTAL(9,O124:O125)</f>
        <v>0</v>
      </c>
      <c r="P123" s="12">
        <f>SUBTOTAL(9,P124:P125)</f>
        <v>0</v>
      </c>
      <c r="Q123" s="9"/>
    </row>
    <row r="124" spans="1:17" ht="69" hidden="1" customHeight="1" x14ac:dyDescent="0.2">
      <c r="A124" s="56" t="s">
        <v>295</v>
      </c>
      <c r="B124" s="30" t="s">
        <v>296</v>
      </c>
      <c r="C124" s="30" t="s">
        <v>93</v>
      </c>
      <c r="D124" s="29" t="s">
        <v>297</v>
      </c>
      <c r="E124" s="8">
        <f t="shared" si="42"/>
        <v>0</v>
      </c>
      <c r="F124" s="31"/>
      <c r="G124" s="59"/>
      <c r="H124" s="59"/>
      <c r="I124" s="59"/>
      <c r="J124" s="31">
        <f>L124+O124</f>
        <v>0</v>
      </c>
      <c r="K124" s="31"/>
      <c r="L124" s="59"/>
      <c r="M124" s="59"/>
      <c r="N124" s="59"/>
      <c r="O124" s="59"/>
      <c r="P124" s="31">
        <f>E124+J124</f>
        <v>0</v>
      </c>
      <c r="Q124" s="9"/>
    </row>
    <row r="125" spans="1:17" ht="50.25" hidden="1" customHeight="1" x14ac:dyDescent="0.2">
      <c r="A125" s="56" t="s">
        <v>298</v>
      </c>
      <c r="B125" s="30" t="s">
        <v>299</v>
      </c>
      <c r="C125" s="30" t="s">
        <v>89</v>
      </c>
      <c r="D125" s="29" t="s">
        <v>300</v>
      </c>
      <c r="E125" s="8">
        <f t="shared" si="42"/>
        <v>0</v>
      </c>
      <c r="F125" s="124"/>
      <c r="G125" s="59"/>
      <c r="H125" s="59"/>
      <c r="I125" s="59"/>
      <c r="J125" s="31">
        <f>L125+O125</f>
        <v>0</v>
      </c>
      <c r="K125" s="31"/>
      <c r="L125" s="59"/>
      <c r="M125" s="59"/>
      <c r="N125" s="59"/>
      <c r="O125" s="59"/>
      <c r="P125" s="31">
        <f>E125+J125</f>
        <v>0</v>
      </c>
      <c r="Q125" s="9"/>
    </row>
    <row r="126" spans="1:17" ht="88.5" customHeight="1" x14ac:dyDescent="0.2">
      <c r="A126" s="165" t="s">
        <v>301</v>
      </c>
      <c r="B126" s="93" t="s">
        <v>302</v>
      </c>
      <c r="C126" s="93" t="s">
        <v>89</v>
      </c>
      <c r="D126" s="92" t="s">
        <v>303</v>
      </c>
      <c r="E126" s="19">
        <f>F126+I126</f>
        <v>659500</v>
      </c>
      <c r="F126" s="89">
        <v>659500</v>
      </c>
      <c r="G126" s="137"/>
      <c r="H126" s="137"/>
      <c r="I126" s="137"/>
      <c r="J126" s="164">
        <f>L126+O126</f>
        <v>0</v>
      </c>
      <c r="K126" s="164"/>
      <c r="L126" s="137"/>
      <c r="M126" s="137"/>
      <c r="N126" s="137"/>
      <c r="O126" s="137"/>
      <c r="P126" s="164">
        <f>E126+J126</f>
        <v>659500</v>
      </c>
      <c r="Q126" s="9"/>
    </row>
    <row r="127" spans="1:17" ht="55.5" hidden="1" customHeight="1" x14ac:dyDescent="0.2">
      <c r="A127" s="60" t="s">
        <v>304</v>
      </c>
      <c r="B127" s="61" t="s">
        <v>305</v>
      </c>
      <c r="C127" s="61" t="s">
        <v>89</v>
      </c>
      <c r="D127" s="122" t="s">
        <v>306</v>
      </c>
      <c r="E127" s="8">
        <f>SUBTOTAL(9,E128:E129)</f>
        <v>0</v>
      </c>
      <c r="F127" s="8">
        <f t="shared" ref="F127:O127" si="45">SUBTOTAL(9,F128:F129)</f>
        <v>0</v>
      </c>
      <c r="G127" s="8">
        <f t="shared" si="45"/>
        <v>0</v>
      </c>
      <c r="H127" s="8">
        <f t="shared" si="45"/>
        <v>0</v>
      </c>
      <c r="I127" s="8">
        <f>SUBTOTAL(9,I128:I129)</f>
        <v>0</v>
      </c>
      <c r="J127" s="8">
        <f>SUBTOTAL(9,J128:J129)</f>
        <v>0</v>
      </c>
      <c r="K127" s="8">
        <f t="shared" si="45"/>
        <v>0</v>
      </c>
      <c r="L127" s="8">
        <f t="shared" si="45"/>
        <v>0</v>
      </c>
      <c r="M127" s="8">
        <f t="shared" si="45"/>
        <v>0</v>
      </c>
      <c r="N127" s="8">
        <f>SUBTOTAL(9,N128:N129)</f>
        <v>0</v>
      </c>
      <c r="O127" s="8">
        <f t="shared" si="45"/>
        <v>0</v>
      </c>
      <c r="P127" s="8">
        <f>SUBTOTAL(9,P128:P129)</f>
        <v>0</v>
      </c>
      <c r="Q127" s="9"/>
    </row>
    <row r="128" spans="1:17" ht="71.25" hidden="1" customHeight="1" x14ac:dyDescent="0.2">
      <c r="A128" s="56" t="s">
        <v>307</v>
      </c>
      <c r="B128" s="30" t="s">
        <v>308</v>
      </c>
      <c r="C128" s="30" t="s">
        <v>89</v>
      </c>
      <c r="D128" s="122" t="s">
        <v>309</v>
      </c>
      <c r="E128" s="8">
        <f>F128+I128</f>
        <v>0</v>
      </c>
      <c r="F128" s="12"/>
      <c r="G128" s="43"/>
      <c r="H128" s="43"/>
      <c r="I128" s="43"/>
      <c r="J128" s="58">
        <f>L128+O128</f>
        <v>0</v>
      </c>
      <c r="K128" s="58"/>
      <c r="L128" s="43"/>
      <c r="M128" s="43"/>
      <c r="N128" s="43"/>
      <c r="O128" s="43"/>
      <c r="P128" s="58">
        <f>E128+J128</f>
        <v>0</v>
      </c>
      <c r="Q128" s="9"/>
    </row>
    <row r="129" spans="1:17" ht="57.75" hidden="1" customHeight="1" x14ac:dyDescent="0.2">
      <c r="A129" s="56" t="s">
        <v>310</v>
      </c>
      <c r="B129" s="30" t="s">
        <v>311</v>
      </c>
      <c r="C129" s="30" t="s">
        <v>89</v>
      </c>
      <c r="D129" s="122" t="s">
        <v>312</v>
      </c>
      <c r="E129" s="8">
        <f t="shared" si="42"/>
        <v>0</v>
      </c>
      <c r="F129" s="12"/>
      <c r="G129" s="43"/>
      <c r="H129" s="43"/>
      <c r="I129" s="43"/>
      <c r="J129" s="58">
        <f>L129+O129</f>
        <v>0</v>
      </c>
      <c r="K129" s="58"/>
      <c r="L129" s="43"/>
      <c r="M129" s="43"/>
      <c r="N129" s="43"/>
      <c r="O129" s="43"/>
      <c r="P129" s="58">
        <f>E129+J129</f>
        <v>0</v>
      </c>
      <c r="Q129" s="9"/>
    </row>
    <row r="130" spans="1:17" ht="98.25" hidden="1" customHeight="1" x14ac:dyDescent="0.2">
      <c r="A130" s="60" t="s">
        <v>313</v>
      </c>
      <c r="B130" s="61" t="s">
        <v>34</v>
      </c>
      <c r="C130" s="61" t="s">
        <v>156</v>
      </c>
      <c r="D130" s="122" t="s">
        <v>314</v>
      </c>
      <c r="E130" s="8">
        <f t="shared" si="42"/>
        <v>0</v>
      </c>
      <c r="F130" s="12"/>
      <c r="G130" s="39"/>
      <c r="H130" s="39"/>
      <c r="I130" s="39"/>
      <c r="J130" s="12">
        <f>L130+O130</f>
        <v>0</v>
      </c>
      <c r="K130" s="12"/>
      <c r="L130" s="39"/>
      <c r="M130" s="39"/>
      <c r="N130" s="39"/>
      <c r="O130" s="39"/>
      <c r="P130" s="12">
        <f>E130+J130</f>
        <v>0</v>
      </c>
      <c r="Q130" s="9"/>
    </row>
    <row r="131" spans="1:17" ht="38.25" hidden="1" customHeight="1" x14ac:dyDescent="0.2">
      <c r="A131" s="53" t="s">
        <v>315</v>
      </c>
      <c r="B131" s="54" t="s">
        <v>316</v>
      </c>
      <c r="C131" s="54"/>
      <c r="D131" s="50" t="s">
        <v>35</v>
      </c>
      <c r="E131" s="8">
        <f>SUBTOTAL(9,E132:E133)</f>
        <v>0</v>
      </c>
      <c r="F131" s="8">
        <f t="shared" ref="F131:O131" si="46">SUBTOTAL(9,F132:F133)</f>
        <v>0</v>
      </c>
      <c r="G131" s="8">
        <f t="shared" si="46"/>
        <v>0</v>
      </c>
      <c r="H131" s="8">
        <f>SUBTOTAL(9,H132:H133)</f>
        <v>0</v>
      </c>
      <c r="I131" s="8">
        <f t="shared" si="46"/>
        <v>0</v>
      </c>
      <c r="J131" s="8">
        <f>SUBTOTAL(9,J132:J133)</f>
        <v>0</v>
      </c>
      <c r="K131" s="8">
        <f t="shared" si="46"/>
        <v>0</v>
      </c>
      <c r="L131" s="8">
        <f t="shared" si="46"/>
        <v>0</v>
      </c>
      <c r="M131" s="8">
        <f>SUBTOTAL(9,M132:M133)</f>
        <v>0</v>
      </c>
      <c r="N131" s="8">
        <f t="shared" si="46"/>
        <v>0</v>
      </c>
      <c r="O131" s="8">
        <f t="shared" si="46"/>
        <v>0</v>
      </c>
      <c r="P131" s="8">
        <f>SUBTOTAL(9,P132:P133)</f>
        <v>0</v>
      </c>
      <c r="Q131" s="9"/>
    </row>
    <row r="132" spans="1:17" ht="45" hidden="1" customHeight="1" x14ac:dyDescent="0.2">
      <c r="A132" s="56" t="s">
        <v>317</v>
      </c>
      <c r="B132" s="30" t="s">
        <v>318</v>
      </c>
      <c r="C132" s="30" t="s">
        <v>38</v>
      </c>
      <c r="D132" s="125" t="s">
        <v>319</v>
      </c>
      <c r="E132" s="12">
        <f t="shared" si="42"/>
        <v>0</v>
      </c>
      <c r="F132" s="58"/>
      <c r="G132" s="59"/>
      <c r="H132" s="59"/>
      <c r="I132" s="59"/>
      <c r="J132" s="31">
        <f t="shared" ref="J132:J140" si="47">L132+O132</f>
        <v>0</v>
      </c>
      <c r="K132" s="31"/>
      <c r="L132" s="59"/>
      <c r="M132" s="59"/>
      <c r="N132" s="59"/>
      <c r="O132" s="59"/>
      <c r="P132" s="31">
        <f t="shared" ref="P132:P140" si="48">E132+J132</f>
        <v>0</v>
      </c>
      <c r="Q132" s="9"/>
    </row>
    <row r="133" spans="1:17" ht="45" hidden="1" customHeight="1" x14ac:dyDescent="0.2">
      <c r="A133" s="56" t="s">
        <v>317</v>
      </c>
      <c r="B133" s="30" t="s">
        <v>318</v>
      </c>
      <c r="C133" s="30" t="s">
        <v>38</v>
      </c>
      <c r="D133" s="125" t="s">
        <v>320</v>
      </c>
      <c r="E133" s="12">
        <f>F133+I133</f>
        <v>0</v>
      </c>
      <c r="F133" s="58"/>
      <c r="G133" s="59"/>
      <c r="H133" s="59"/>
      <c r="I133" s="59"/>
      <c r="J133" s="31">
        <f t="shared" si="47"/>
        <v>0</v>
      </c>
      <c r="K133" s="31"/>
      <c r="L133" s="59"/>
      <c r="M133" s="59"/>
      <c r="N133" s="59"/>
      <c r="O133" s="59"/>
      <c r="P133" s="31">
        <f t="shared" si="48"/>
        <v>0</v>
      </c>
      <c r="Q133" s="9"/>
    </row>
    <row r="134" spans="1:17" ht="45" hidden="1" customHeight="1" x14ac:dyDescent="0.2">
      <c r="A134" s="60" t="s">
        <v>321</v>
      </c>
      <c r="B134" s="61" t="s">
        <v>77</v>
      </c>
      <c r="C134" s="61" t="s">
        <v>56</v>
      </c>
      <c r="D134" s="45" t="s">
        <v>78</v>
      </c>
      <c r="E134" s="8">
        <f t="shared" si="42"/>
        <v>0</v>
      </c>
      <c r="F134" s="12"/>
      <c r="G134" s="39"/>
      <c r="H134" s="39"/>
      <c r="I134" s="39"/>
      <c r="J134" s="31">
        <f>L134+O134</f>
        <v>0</v>
      </c>
      <c r="K134" s="12"/>
      <c r="L134" s="39"/>
      <c r="M134" s="39"/>
      <c r="N134" s="39"/>
      <c r="O134" s="39"/>
      <c r="P134" s="31">
        <f t="shared" si="48"/>
        <v>0</v>
      </c>
      <c r="Q134" s="9"/>
    </row>
    <row r="135" spans="1:17" ht="87" hidden="1" customHeight="1" x14ac:dyDescent="0.2">
      <c r="A135" s="51" t="s">
        <v>322</v>
      </c>
      <c r="B135" s="46" t="s">
        <v>30</v>
      </c>
      <c r="C135" s="46" t="s">
        <v>31</v>
      </c>
      <c r="D135" s="11" t="s">
        <v>323</v>
      </c>
      <c r="E135" s="8">
        <f>F135+I135</f>
        <v>0</v>
      </c>
      <c r="F135" s="12"/>
      <c r="G135" s="39"/>
      <c r="H135" s="39"/>
      <c r="I135" s="39"/>
      <c r="J135" s="31">
        <f t="shared" si="47"/>
        <v>0</v>
      </c>
      <c r="K135" s="12"/>
      <c r="L135" s="39"/>
      <c r="M135" s="39"/>
      <c r="N135" s="39"/>
      <c r="O135" s="39"/>
      <c r="P135" s="31">
        <f t="shared" si="48"/>
        <v>0</v>
      </c>
      <c r="Q135" s="9"/>
    </row>
    <row r="136" spans="1:17" ht="63.75" hidden="1" customHeight="1" x14ac:dyDescent="0.2">
      <c r="A136" s="51" t="s">
        <v>322</v>
      </c>
      <c r="B136" s="46" t="s">
        <v>30</v>
      </c>
      <c r="C136" s="46" t="s">
        <v>31</v>
      </c>
      <c r="D136" s="11" t="s">
        <v>324</v>
      </c>
      <c r="E136" s="8">
        <f t="shared" si="42"/>
        <v>0</v>
      </c>
      <c r="F136" s="8"/>
      <c r="G136" s="13"/>
      <c r="H136" s="13"/>
      <c r="I136" s="13"/>
      <c r="J136" s="8">
        <f t="shared" si="47"/>
        <v>0</v>
      </c>
      <c r="K136" s="8"/>
      <c r="L136" s="13"/>
      <c r="M136" s="13"/>
      <c r="N136" s="13"/>
      <c r="O136" s="13"/>
      <c r="P136" s="8">
        <f t="shared" si="48"/>
        <v>0</v>
      </c>
      <c r="Q136" s="9"/>
    </row>
    <row r="137" spans="1:17" ht="138" hidden="1" customHeight="1" x14ac:dyDescent="0.2">
      <c r="B137" s="126" t="s">
        <v>325</v>
      </c>
      <c r="C137" s="69"/>
      <c r="D137" s="85" t="s">
        <v>326</v>
      </c>
      <c r="E137" s="19"/>
      <c r="F137" s="19"/>
      <c r="G137" s="42"/>
      <c r="H137" s="42"/>
      <c r="I137" s="42"/>
      <c r="J137" s="19">
        <f t="shared" si="47"/>
        <v>0</v>
      </c>
      <c r="K137" s="19"/>
      <c r="L137" s="42"/>
      <c r="M137" s="42"/>
      <c r="N137" s="42"/>
      <c r="O137" s="42"/>
      <c r="P137" s="19">
        <f t="shared" si="48"/>
        <v>0</v>
      </c>
      <c r="Q137" s="9"/>
    </row>
    <row r="138" spans="1:17" ht="52.5" hidden="1" customHeight="1" x14ac:dyDescent="0.2">
      <c r="A138" s="74" t="s">
        <v>322</v>
      </c>
      <c r="B138" s="46" t="s">
        <v>30</v>
      </c>
      <c r="C138" s="46" t="s">
        <v>31</v>
      </c>
      <c r="D138" s="11" t="s">
        <v>327</v>
      </c>
      <c r="E138" s="8">
        <f>F138+I138</f>
        <v>0</v>
      </c>
      <c r="F138" s="8"/>
      <c r="G138" s="13"/>
      <c r="H138" s="13"/>
      <c r="I138" s="13"/>
      <c r="J138" s="8">
        <f t="shared" si="47"/>
        <v>0</v>
      </c>
      <c r="K138" s="8"/>
      <c r="L138" s="13"/>
      <c r="M138" s="13"/>
      <c r="N138" s="13"/>
      <c r="O138" s="13"/>
      <c r="P138" s="8">
        <f t="shared" si="48"/>
        <v>0</v>
      </c>
      <c r="Q138" s="9"/>
    </row>
    <row r="139" spans="1:17" ht="62.25" hidden="1" customHeight="1" x14ac:dyDescent="0.2">
      <c r="A139" s="74" t="s">
        <v>322</v>
      </c>
      <c r="B139" s="46" t="s">
        <v>30</v>
      </c>
      <c r="C139" s="46" t="s">
        <v>31</v>
      </c>
      <c r="D139" s="11" t="s">
        <v>328</v>
      </c>
      <c r="E139" s="8">
        <f t="shared" si="42"/>
        <v>0</v>
      </c>
      <c r="F139" s="8"/>
      <c r="G139" s="13"/>
      <c r="H139" s="13"/>
      <c r="I139" s="13"/>
      <c r="J139" s="8">
        <f>L139+O139</f>
        <v>0</v>
      </c>
      <c r="K139" s="8"/>
      <c r="L139" s="13"/>
      <c r="M139" s="13"/>
      <c r="N139" s="13"/>
      <c r="O139" s="13"/>
      <c r="P139" s="8">
        <f t="shared" si="48"/>
        <v>0</v>
      </c>
      <c r="Q139" s="9"/>
    </row>
    <row r="140" spans="1:17" ht="126" hidden="1" customHeight="1" x14ac:dyDescent="0.2">
      <c r="A140" s="74" t="s">
        <v>322</v>
      </c>
      <c r="B140" s="46" t="s">
        <v>30</v>
      </c>
      <c r="C140" s="46" t="s">
        <v>31</v>
      </c>
      <c r="D140" s="11" t="s">
        <v>329</v>
      </c>
      <c r="E140" s="8">
        <f t="shared" si="42"/>
        <v>0</v>
      </c>
      <c r="F140" s="8"/>
      <c r="G140" s="13"/>
      <c r="H140" s="13"/>
      <c r="I140" s="13"/>
      <c r="J140" s="8">
        <f t="shared" si="47"/>
        <v>0</v>
      </c>
      <c r="K140" s="8"/>
      <c r="L140" s="13"/>
      <c r="M140" s="13"/>
      <c r="N140" s="13"/>
      <c r="O140" s="13"/>
      <c r="P140" s="127">
        <f t="shared" si="48"/>
        <v>0</v>
      </c>
      <c r="Q140" s="9"/>
    </row>
    <row r="141" spans="1:17" ht="46.5" customHeight="1" x14ac:dyDescent="0.2">
      <c r="A141" s="175">
        <v>1000000</v>
      </c>
      <c r="B141" s="157"/>
      <c r="C141" s="157"/>
      <c r="D141" s="158" t="s">
        <v>330</v>
      </c>
      <c r="E141" s="19">
        <f>E142</f>
        <v>1117000</v>
      </c>
      <c r="F141" s="19">
        <f t="shared" ref="F141:N141" si="49">F142</f>
        <v>1117000</v>
      </c>
      <c r="G141" s="19">
        <f t="shared" si="49"/>
        <v>0</v>
      </c>
      <c r="H141" s="19">
        <f>H142</f>
        <v>0</v>
      </c>
      <c r="I141" s="19">
        <f t="shared" si="49"/>
        <v>0</v>
      </c>
      <c r="J141" s="19">
        <f>J142</f>
        <v>550000</v>
      </c>
      <c r="K141" s="19">
        <f t="shared" si="49"/>
        <v>-200000</v>
      </c>
      <c r="L141" s="19">
        <f>L142</f>
        <v>300000</v>
      </c>
      <c r="M141" s="19">
        <f t="shared" si="49"/>
        <v>0</v>
      </c>
      <c r="N141" s="19">
        <f t="shared" si="49"/>
        <v>0</v>
      </c>
      <c r="O141" s="19">
        <f>O142</f>
        <v>250000</v>
      </c>
      <c r="P141" s="19">
        <f>P142</f>
        <v>1667000</v>
      </c>
      <c r="Q141" s="9"/>
    </row>
    <row r="142" spans="1:17" ht="31.5" customHeight="1" x14ac:dyDescent="0.2">
      <c r="A142" s="175">
        <v>1010000</v>
      </c>
      <c r="B142" s="157"/>
      <c r="C142" s="157"/>
      <c r="D142" s="18" t="s">
        <v>331</v>
      </c>
      <c r="E142" s="19">
        <f t="shared" ref="E142:J142" si="50">SUBTOTAL(9,E143:E154)</f>
        <v>1117000</v>
      </c>
      <c r="F142" s="19">
        <f t="shared" si="50"/>
        <v>1117000</v>
      </c>
      <c r="G142" s="19">
        <f t="shared" si="50"/>
        <v>0</v>
      </c>
      <c r="H142" s="19">
        <f t="shared" si="50"/>
        <v>0</v>
      </c>
      <c r="I142" s="19">
        <f t="shared" si="50"/>
        <v>0</v>
      </c>
      <c r="J142" s="19">
        <f t="shared" si="50"/>
        <v>550000</v>
      </c>
      <c r="K142" s="19">
        <f>K143+K144+K145+K146+K147+K148+K149+K150+K152+K154+K153</f>
        <v>-200000</v>
      </c>
      <c r="L142" s="19">
        <f>SUBTOTAL(9,L143:L154)</f>
        <v>300000</v>
      </c>
      <c r="M142" s="19">
        <f>SUBTOTAL(9,M143:M154)</f>
        <v>0</v>
      </c>
      <c r="N142" s="19">
        <f>SUBTOTAL(9,N143:N154)</f>
        <v>0</v>
      </c>
      <c r="O142" s="19">
        <f>SUBTOTAL(9,O143:O154)</f>
        <v>250000</v>
      </c>
      <c r="P142" s="19">
        <f>SUBTOTAL(9,P143:P154)</f>
        <v>1667000</v>
      </c>
      <c r="Q142" s="9"/>
    </row>
    <row r="143" spans="1:17" s="128" customFormat="1" ht="66" customHeight="1" x14ac:dyDescent="0.25">
      <c r="A143" s="134">
        <v>1010160</v>
      </c>
      <c r="B143" s="17" t="s">
        <v>86</v>
      </c>
      <c r="C143" s="17" t="s">
        <v>27</v>
      </c>
      <c r="D143" s="85" t="s">
        <v>230</v>
      </c>
      <c r="E143" s="19">
        <f>F143+I143</f>
        <v>599000</v>
      </c>
      <c r="F143" s="19">
        <v>599000</v>
      </c>
      <c r="G143" s="42"/>
      <c r="H143" s="42"/>
      <c r="I143" s="42"/>
      <c r="J143" s="19">
        <f t="shared" ref="J143:J153" si="51">L143+O143</f>
        <v>0</v>
      </c>
      <c r="K143" s="19"/>
      <c r="L143" s="42"/>
      <c r="M143" s="42"/>
      <c r="N143" s="42"/>
      <c r="O143" s="42"/>
      <c r="P143" s="19">
        <f t="shared" ref="P143:P154" si="52">E143+J143</f>
        <v>599000</v>
      </c>
      <c r="Q143" s="9"/>
    </row>
    <row r="144" spans="1:17" s="128" customFormat="1" ht="43.5" customHeight="1" x14ac:dyDescent="0.25">
      <c r="A144" s="134">
        <v>1014030</v>
      </c>
      <c r="B144" s="181">
        <v>4030</v>
      </c>
      <c r="C144" s="33" t="s">
        <v>332</v>
      </c>
      <c r="D144" s="144" t="s">
        <v>333</v>
      </c>
      <c r="E144" s="19">
        <f t="shared" ref="E144:E151" si="53">F144+I144</f>
        <v>170000</v>
      </c>
      <c r="F144" s="19">
        <v>170000</v>
      </c>
      <c r="G144" s="42"/>
      <c r="H144" s="42"/>
      <c r="I144" s="42"/>
      <c r="J144" s="19">
        <f t="shared" si="51"/>
        <v>250000</v>
      </c>
      <c r="K144" s="19">
        <v>250000</v>
      </c>
      <c r="L144" s="42"/>
      <c r="M144" s="42"/>
      <c r="N144" s="42"/>
      <c r="O144" s="42">
        <v>250000</v>
      </c>
      <c r="P144" s="19">
        <f t="shared" si="52"/>
        <v>420000</v>
      </c>
      <c r="Q144" s="9"/>
    </row>
    <row r="145" spans="1:17" ht="66" hidden="1" customHeight="1" x14ac:dyDescent="0.2">
      <c r="A145" s="81">
        <v>1014060</v>
      </c>
      <c r="B145" s="129">
        <v>4060</v>
      </c>
      <c r="C145" s="26" t="s">
        <v>334</v>
      </c>
      <c r="D145" s="111" t="s">
        <v>335</v>
      </c>
      <c r="E145" s="8">
        <f t="shared" si="53"/>
        <v>0</v>
      </c>
      <c r="F145" s="8"/>
      <c r="G145" s="37"/>
      <c r="H145" s="37"/>
      <c r="I145" s="37"/>
      <c r="J145" s="8">
        <f>L145+O145</f>
        <v>0</v>
      </c>
      <c r="K145" s="8"/>
      <c r="L145" s="37"/>
      <c r="M145" s="37"/>
      <c r="N145" s="37"/>
      <c r="O145" s="37"/>
      <c r="P145" s="8">
        <f t="shared" si="52"/>
        <v>0</v>
      </c>
      <c r="Q145" s="9"/>
    </row>
    <row r="146" spans="1:17" ht="63.75" customHeight="1" x14ac:dyDescent="0.2">
      <c r="A146" s="134">
        <v>1011080</v>
      </c>
      <c r="B146" s="85">
        <v>1080</v>
      </c>
      <c r="C146" s="69" t="s">
        <v>111</v>
      </c>
      <c r="D146" s="136" t="s">
        <v>336</v>
      </c>
      <c r="E146" s="19">
        <f t="shared" si="53"/>
        <v>348000</v>
      </c>
      <c r="F146" s="19">
        <v>348000</v>
      </c>
      <c r="G146" s="42"/>
      <c r="H146" s="42"/>
      <c r="I146" s="42"/>
      <c r="J146" s="19">
        <f t="shared" si="51"/>
        <v>-450000</v>
      </c>
      <c r="K146" s="19">
        <v>-450000</v>
      </c>
      <c r="L146" s="42"/>
      <c r="M146" s="42"/>
      <c r="N146" s="42"/>
      <c r="O146" s="42">
        <v>-450000</v>
      </c>
      <c r="P146" s="19">
        <f t="shared" si="52"/>
        <v>-102000</v>
      </c>
      <c r="Q146" s="9"/>
    </row>
    <row r="147" spans="1:17" ht="29.25" hidden="1" customHeight="1" x14ac:dyDescent="0.2">
      <c r="A147" s="81">
        <v>1014070</v>
      </c>
      <c r="B147" s="11">
        <v>4070</v>
      </c>
      <c r="C147" s="46" t="s">
        <v>337</v>
      </c>
      <c r="D147" s="52" t="s">
        <v>338</v>
      </c>
      <c r="E147" s="8">
        <f>F147+I147</f>
        <v>0</v>
      </c>
      <c r="F147" s="8"/>
      <c r="G147" s="13"/>
      <c r="H147" s="13"/>
      <c r="I147" s="13"/>
      <c r="J147" s="8">
        <f t="shared" si="51"/>
        <v>0</v>
      </c>
      <c r="K147" s="8"/>
      <c r="L147" s="13"/>
      <c r="M147" s="13"/>
      <c r="N147" s="13"/>
      <c r="O147" s="13"/>
      <c r="P147" s="8">
        <f t="shared" si="52"/>
        <v>0</v>
      </c>
      <c r="Q147" s="9"/>
    </row>
    <row r="148" spans="1:17" ht="52.5" hidden="1" customHeight="1" x14ac:dyDescent="0.2">
      <c r="A148" s="81">
        <v>1014082</v>
      </c>
      <c r="B148" s="11">
        <v>4082</v>
      </c>
      <c r="C148" s="46" t="s">
        <v>339</v>
      </c>
      <c r="D148" s="52" t="s">
        <v>340</v>
      </c>
      <c r="E148" s="8">
        <f t="shared" si="53"/>
        <v>0</v>
      </c>
      <c r="F148" s="8"/>
      <c r="G148" s="13"/>
      <c r="H148" s="13"/>
      <c r="I148" s="13"/>
      <c r="J148" s="8">
        <f t="shared" si="51"/>
        <v>0</v>
      </c>
      <c r="K148" s="8"/>
      <c r="L148" s="13"/>
      <c r="M148" s="13"/>
      <c r="N148" s="13"/>
      <c r="O148" s="13"/>
      <c r="P148" s="8">
        <f t="shared" si="52"/>
        <v>0</v>
      </c>
      <c r="Q148" s="9"/>
    </row>
    <row r="149" spans="1:17" ht="54" hidden="1" customHeight="1" x14ac:dyDescent="0.2">
      <c r="A149" s="81">
        <v>1014081</v>
      </c>
      <c r="B149" s="11">
        <v>4081</v>
      </c>
      <c r="C149" s="46" t="s">
        <v>339</v>
      </c>
      <c r="D149" s="62" t="s">
        <v>341</v>
      </c>
      <c r="E149" s="8">
        <f t="shared" si="53"/>
        <v>0</v>
      </c>
      <c r="F149" s="8"/>
      <c r="G149" s="13"/>
      <c r="H149" s="13"/>
      <c r="I149" s="13"/>
      <c r="J149" s="8">
        <f>L149+O149</f>
        <v>0</v>
      </c>
      <c r="K149" s="8"/>
      <c r="L149" s="13"/>
      <c r="M149" s="13"/>
      <c r="N149" s="13"/>
      <c r="O149" s="13"/>
      <c r="P149" s="8">
        <f t="shared" si="52"/>
        <v>0</v>
      </c>
      <c r="Q149" s="9"/>
    </row>
    <row r="150" spans="1:17" ht="57" hidden="1" customHeight="1" x14ac:dyDescent="0.2">
      <c r="A150" s="6">
        <v>1014081</v>
      </c>
      <c r="B150" s="130">
        <v>4081</v>
      </c>
      <c r="C150" s="131" t="s">
        <v>339</v>
      </c>
      <c r="D150" s="132" t="s">
        <v>342</v>
      </c>
      <c r="E150" s="8">
        <f t="shared" si="53"/>
        <v>0</v>
      </c>
      <c r="F150" s="8"/>
      <c r="G150" s="13"/>
      <c r="H150" s="13"/>
      <c r="I150" s="13"/>
      <c r="J150" s="8">
        <f t="shared" si="51"/>
        <v>0</v>
      </c>
      <c r="K150" s="8"/>
      <c r="L150" s="13"/>
      <c r="M150" s="13"/>
      <c r="N150" s="13"/>
      <c r="O150" s="13"/>
      <c r="P150" s="8">
        <f t="shared" si="52"/>
        <v>0</v>
      </c>
      <c r="Q150" s="9"/>
    </row>
    <row r="151" spans="1:17" ht="57" customHeight="1" x14ac:dyDescent="0.2">
      <c r="A151" s="147">
        <v>1017340</v>
      </c>
      <c r="B151" s="85">
        <v>7340</v>
      </c>
      <c r="C151" s="69" t="s">
        <v>48</v>
      </c>
      <c r="D151" s="85" t="s">
        <v>223</v>
      </c>
      <c r="E151" s="19">
        <f t="shared" si="53"/>
        <v>0</v>
      </c>
      <c r="F151" s="19"/>
      <c r="G151" s="42"/>
      <c r="H151" s="42"/>
      <c r="I151" s="42"/>
      <c r="J151" s="19">
        <f t="shared" si="51"/>
        <v>450000</v>
      </c>
      <c r="K151" s="19">
        <v>450000</v>
      </c>
      <c r="L151" s="42"/>
      <c r="M151" s="42"/>
      <c r="N151" s="42"/>
      <c r="O151" s="42">
        <v>450000</v>
      </c>
      <c r="P151" s="19">
        <f t="shared" si="52"/>
        <v>450000</v>
      </c>
      <c r="Q151" s="9"/>
    </row>
    <row r="152" spans="1:17" ht="132" customHeight="1" x14ac:dyDescent="0.2">
      <c r="A152" s="147">
        <v>1017691</v>
      </c>
      <c r="B152" s="182">
        <v>7691</v>
      </c>
      <c r="C152" s="126" t="s">
        <v>56</v>
      </c>
      <c r="D152" s="183" t="s">
        <v>80</v>
      </c>
      <c r="E152" s="19">
        <f>F152+I152</f>
        <v>0</v>
      </c>
      <c r="F152" s="19"/>
      <c r="G152" s="42"/>
      <c r="H152" s="42"/>
      <c r="I152" s="42"/>
      <c r="J152" s="19">
        <f t="shared" si="51"/>
        <v>300000</v>
      </c>
      <c r="K152" s="19"/>
      <c r="L152" s="42">
        <v>300000</v>
      </c>
      <c r="M152" s="42"/>
      <c r="N152" s="42"/>
      <c r="O152" s="42"/>
      <c r="P152" s="19">
        <f t="shared" si="52"/>
        <v>300000</v>
      </c>
      <c r="Q152" s="9"/>
    </row>
    <row r="153" spans="1:17" ht="78.75" hidden="1" customHeight="1" x14ac:dyDescent="0.2">
      <c r="A153" s="6">
        <v>1017370</v>
      </c>
      <c r="B153" s="130">
        <v>7370</v>
      </c>
      <c r="C153" s="131" t="s">
        <v>48</v>
      </c>
      <c r="D153" s="133" t="s">
        <v>343</v>
      </c>
      <c r="E153" s="8">
        <f>F153+I153</f>
        <v>0</v>
      </c>
      <c r="F153" s="8"/>
      <c r="G153" s="13"/>
      <c r="H153" s="13"/>
      <c r="I153" s="13"/>
      <c r="J153" s="8">
        <f t="shared" si="51"/>
        <v>0</v>
      </c>
      <c r="K153" s="8"/>
      <c r="L153" s="13"/>
      <c r="M153" s="13"/>
      <c r="N153" s="13"/>
      <c r="O153" s="13"/>
      <c r="P153" s="8">
        <f t="shared" si="52"/>
        <v>0</v>
      </c>
      <c r="Q153" s="9"/>
    </row>
    <row r="154" spans="1:17" ht="21.75" hidden="1" customHeight="1" x14ac:dyDescent="0.2">
      <c r="A154" s="134">
        <v>1017350</v>
      </c>
      <c r="B154" s="33" t="s">
        <v>47</v>
      </c>
      <c r="C154" s="33" t="s">
        <v>48</v>
      </c>
      <c r="D154" s="34" t="s">
        <v>49</v>
      </c>
      <c r="E154" s="19"/>
      <c r="F154" s="19"/>
      <c r="G154" s="42"/>
      <c r="H154" s="42"/>
      <c r="I154" s="42"/>
      <c r="J154" s="19">
        <f>L154+O154</f>
        <v>0</v>
      </c>
      <c r="K154" s="19"/>
      <c r="L154" s="42"/>
      <c r="M154" s="42"/>
      <c r="N154" s="42"/>
      <c r="O154" s="42"/>
      <c r="P154" s="19">
        <f t="shared" si="52"/>
        <v>0</v>
      </c>
      <c r="Q154" s="9"/>
    </row>
    <row r="155" spans="1:17" ht="60.75" customHeight="1" x14ac:dyDescent="0.2">
      <c r="A155" s="160" t="s">
        <v>344</v>
      </c>
      <c r="B155" s="160"/>
      <c r="C155" s="160"/>
      <c r="D155" s="158" t="s">
        <v>345</v>
      </c>
      <c r="E155" s="19">
        <f>F155</f>
        <v>244000</v>
      </c>
      <c r="F155" s="19">
        <f t="shared" ref="F155:P155" si="54">F156</f>
        <v>244000</v>
      </c>
      <c r="G155" s="19">
        <f t="shared" si="54"/>
        <v>0</v>
      </c>
      <c r="H155" s="19">
        <f t="shared" si="54"/>
        <v>0</v>
      </c>
      <c r="I155" s="19">
        <f t="shared" si="54"/>
        <v>0</v>
      </c>
      <c r="J155" s="184">
        <f t="shared" si="54"/>
        <v>85896874.5</v>
      </c>
      <c r="K155" s="184">
        <f t="shared" si="54"/>
        <v>85896874.5</v>
      </c>
      <c r="L155" s="184">
        <f t="shared" si="54"/>
        <v>0</v>
      </c>
      <c r="M155" s="184">
        <f t="shared" si="54"/>
        <v>0</v>
      </c>
      <c r="N155" s="184">
        <f t="shared" si="54"/>
        <v>0</v>
      </c>
      <c r="O155" s="184">
        <f t="shared" si="54"/>
        <v>85896874.5</v>
      </c>
      <c r="P155" s="184">
        <f t="shared" si="54"/>
        <v>86140874.5</v>
      </c>
      <c r="Q155" s="9"/>
    </row>
    <row r="156" spans="1:17" ht="57" customHeight="1" x14ac:dyDescent="0.2">
      <c r="A156" s="160" t="s">
        <v>346</v>
      </c>
      <c r="B156" s="160"/>
      <c r="C156" s="160"/>
      <c r="D156" s="18" t="s">
        <v>347</v>
      </c>
      <c r="E156" s="19">
        <f>E157+E158+E162+E163+E164+E165+E170+E171+E172+E173+E174+E169</f>
        <v>244000</v>
      </c>
      <c r="F156" s="19">
        <f t="shared" ref="F156:P156" si="55">F157+F158+F162+F163+F164+F165+F170+F171+F172+F173+F174+F169</f>
        <v>244000</v>
      </c>
      <c r="G156" s="19">
        <f t="shared" si="55"/>
        <v>0</v>
      </c>
      <c r="H156" s="19">
        <f t="shared" si="55"/>
        <v>0</v>
      </c>
      <c r="I156" s="19">
        <f t="shared" si="55"/>
        <v>0</v>
      </c>
      <c r="J156" s="19">
        <f t="shared" si="55"/>
        <v>85896874.5</v>
      </c>
      <c r="K156" s="19">
        <f t="shared" si="55"/>
        <v>85896874.5</v>
      </c>
      <c r="L156" s="19">
        <f t="shared" si="55"/>
        <v>0</v>
      </c>
      <c r="M156" s="19">
        <f t="shared" si="55"/>
        <v>0</v>
      </c>
      <c r="N156" s="19">
        <f t="shared" si="55"/>
        <v>0</v>
      </c>
      <c r="O156" s="19">
        <f t="shared" si="55"/>
        <v>85896874.5</v>
      </c>
      <c r="P156" s="19">
        <f t="shared" si="55"/>
        <v>86140874.5</v>
      </c>
      <c r="Q156" s="9"/>
    </row>
    <row r="157" spans="1:17" ht="75.75" hidden="1" customHeight="1" x14ac:dyDescent="0.2">
      <c r="A157" s="51" t="s">
        <v>348</v>
      </c>
      <c r="B157" s="10" t="s">
        <v>86</v>
      </c>
      <c r="C157" s="10" t="s">
        <v>27</v>
      </c>
      <c r="D157" s="11" t="s">
        <v>87</v>
      </c>
      <c r="E157" s="8">
        <f>F157+I157</f>
        <v>0</v>
      </c>
      <c r="F157" s="8"/>
      <c r="G157" s="13"/>
      <c r="H157" s="13"/>
      <c r="I157" s="13"/>
      <c r="J157" s="8">
        <f t="shared" ref="J157:J164" si="56">L157+O157</f>
        <v>0</v>
      </c>
      <c r="K157" s="8"/>
      <c r="L157" s="13"/>
      <c r="M157" s="13"/>
      <c r="N157" s="13"/>
      <c r="O157" s="13"/>
      <c r="P157" s="8">
        <f t="shared" ref="P157:P164" si="57">E157+J157</f>
        <v>0</v>
      </c>
      <c r="Q157" s="9"/>
    </row>
    <row r="158" spans="1:17" ht="89.25" customHeight="1" x14ac:dyDescent="0.2">
      <c r="A158" s="157" t="s">
        <v>349</v>
      </c>
      <c r="B158" s="161" t="s">
        <v>350</v>
      </c>
      <c r="C158" s="161"/>
      <c r="D158" s="162" t="s">
        <v>351</v>
      </c>
      <c r="E158" s="19">
        <f>F158+I158</f>
        <v>0</v>
      </c>
      <c r="F158" s="89">
        <f>SUBTOTAL(9,F159:F160)</f>
        <v>0</v>
      </c>
      <c r="G158" s="89">
        <f>SUBTOTAL(9,G159:G160)</f>
        <v>0</v>
      </c>
      <c r="H158" s="89">
        <f>SUBTOTAL(9,H159:H160)</f>
        <v>0</v>
      </c>
      <c r="I158" s="89">
        <f>SUBTOTAL(9,I159:I160)</f>
        <v>0</v>
      </c>
      <c r="J158" s="19">
        <f>L158+O158</f>
        <v>4000000</v>
      </c>
      <c r="K158" s="19">
        <f>K159+K160</f>
        <v>4000000</v>
      </c>
      <c r="L158" s="89">
        <f>SUBTOTAL(9,L159:L160)</f>
        <v>0</v>
      </c>
      <c r="M158" s="89">
        <f>SUBTOTAL(9,M159:M160)</f>
        <v>0</v>
      </c>
      <c r="N158" s="89">
        <f>SUBTOTAL(9,N159:N160)</f>
        <v>0</v>
      </c>
      <c r="O158" s="89">
        <f>SUBTOTAL(9,O159:O160)</f>
        <v>4000000</v>
      </c>
      <c r="P158" s="19">
        <f t="shared" si="57"/>
        <v>4000000</v>
      </c>
      <c r="Q158" s="9"/>
    </row>
    <row r="159" spans="1:17" ht="54.75" customHeight="1" x14ac:dyDescent="0.2">
      <c r="A159" s="185" t="s">
        <v>352</v>
      </c>
      <c r="B159" s="120" t="s">
        <v>353</v>
      </c>
      <c r="C159" s="120" t="s">
        <v>354</v>
      </c>
      <c r="D159" s="186" t="s">
        <v>355</v>
      </c>
      <c r="E159" s="19">
        <f>F159+I159</f>
        <v>0</v>
      </c>
      <c r="F159" s="164"/>
      <c r="G159" s="94"/>
      <c r="H159" s="94"/>
      <c r="I159" s="94"/>
      <c r="J159" s="19">
        <f>L159+O159</f>
        <v>4000000</v>
      </c>
      <c r="K159" s="19">
        <v>4000000</v>
      </c>
      <c r="L159" s="94"/>
      <c r="M159" s="94"/>
      <c r="N159" s="94"/>
      <c r="O159" s="94">
        <v>4000000</v>
      </c>
      <c r="P159" s="19">
        <f t="shared" si="57"/>
        <v>4000000</v>
      </c>
      <c r="Q159" s="9"/>
    </row>
    <row r="160" spans="1:17" ht="48.75" hidden="1" customHeight="1" x14ac:dyDescent="0.2">
      <c r="A160" s="72" t="s">
        <v>356</v>
      </c>
      <c r="B160" s="30" t="s">
        <v>357</v>
      </c>
      <c r="C160" s="30" t="s">
        <v>354</v>
      </c>
      <c r="D160" s="57" t="s">
        <v>358</v>
      </c>
      <c r="E160" s="8">
        <f>F160+I160</f>
        <v>0</v>
      </c>
      <c r="F160" s="58"/>
      <c r="G160" s="59"/>
      <c r="H160" s="59"/>
      <c r="I160" s="59"/>
      <c r="J160" s="8">
        <f t="shared" si="56"/>
        <v>0</v>
      </c>
      <c r="K160" s="8"/>
      <c r="L160" s="59"/>
      <c r="M160" s="59"/>
      <c r="N160" s="59"/>
      <c r="O160" s="59"/>
      <c r="P160" s="8">
        <f t="shared" si="57"/>
        <v>0</v>
      </c>
      <c r="Q160" s="9"/>
    </row>
    <row r="161" spans="1:17" ht="18" hidden="1" customHeight="1" x14ac:dyDescent="0.2">
      <c r="A161" s="135" t="s">
        <v>359</v>
      </c>
      <c r="B161" s="93" t="s">
        <v>360</v>
      </c>
      <c r="C161" s="93" t="s">
        <v>354</v>
      </c>
      <c r="D161" s="136" t="s">
        <v>361</v>
      </c>
      <c r="E161" s="137"/>
      <c r="F161" s="137"/>
      <c r="G161" s="138"/>
      <c r="H161" s="138"/>
      <c r="I161" s="138"/>
      <c r="J161" s="19">
        <f t="shared" si="56"/>
        <v>0</v>
      </c>
      <c r="K161" s="19"/>
      <c r="L161" s="138"/>
      <c r="M161" s="138"/>
      <c r="N161" s="138"/>
      <c r="O161" s="138"/>
      <c r="P161" s="19">
        <f t="shared" si="57"/>
        <v>0</v>
      </c>
      <c r="Q161" s="9"/>
    </row>
    <row r="162" spans="1:17" ht="57.75" hidden="1" customHeight="1" x14ac:dyDescent="0.2">
      <c r="A162" s="139" t="s">
        <v>359</v>
      </c>
      <c r="B162" s="61" t="s">
        <v>360</v>
      </c>
      <c r="C162" s="61" t="s">
        <v>354</v>
      </c>
      <c r="D162" s="62" t="s">
        <v>362</v>
      </c>
      <c r="E162" s="8">
        <f>F162+I162</f>
        <v>0</v>
      </c>
      <c r="F162" s="43"/>
      <c r="G162" s="39"/>
      <c r="H162" s="39"/>
      <c r="I162" s="39"/>
      <c r="J162" s="8">
        <f>L162+O162</f>
        <v>0</v>
      </c>
      <c r="K162" s="8"/>
      <c r="L162" s="39"/>
      <c r="M162" s="39"/>
      <c r="N162" s="39"/>
      <c r="O162" s="39"/>
      <c r="P162" s="8">
        <f t="shared" si="57"/>
        <v>0</v>
      </c>
      <c r="Q162" s="9"/>
    </row>
    <row r="163" spans="1:17" ht="33" customHeight="1" x14ac:dyDescent="0.2">
      <c r="A163" s="135" t="s">
        <v>363</v>
      </c>
      <c r="B163" s="93" t="s">
        <v>364</v>
      </c>
      <c r="C163" s="93" t="s">
        <v>354</v>
      </c>
      <c r="D163" s="136" t="s">
        <v>365</v>
      </c>
      <c r="E163" s="19">
        <f>F163+I163</f>
        <v>0</v>
      </c>
      <c r="F163" s="137"/>
      <c r="G163" s="137"/>
      <c r="H163" s="137"/>
      <c r="I163" s="137"/>
      <c r="J163" s="89">
        <f t="shared" si="56"/>
        <v>13440000</v>
      </c>
      <c r="K163" s="89">
        <v>13440000</v>
      </c>
      <c r="L163" s="137"/>
      <c r="M163" s="137"/>
      <c r="N163" s="137"/>
      <c r="O163" s="137">
        <v>13440000</v>
      </c>
      <c r="P163" s="19">
        <f t="shared" si="57"/>
        <v>13440000</v>
      </c>
      <c r="Q163" s="9"/>
    </row>
    <row r="164" spans="1:17" ht="33" customHeight="1" x14ac:dyDescent="0.2">
      <c r="A164" s="135" t="s">
        <v>366</v>
      </c>
      <c r="B164" s="93" t="s">
        <v>367</v>
      </c>
      <c r="C164" s="93" t="s">
        <v>368</v>
      </c>
      <c r="D164" s="136" t="s">
        <v>369</v>
      </c>
      <c r="E164" s="19">
        <f>F164+I164</f>
        <v>244000</v>
      </c>
      <c r="F164" s="137">
        <v>244000</v>
      </c>
      <c r="G164" s="137"/>
      <c r="H164" s="137"/>
      <c r="I164" s="137"/>
      <c r="J164" s="89">
        <f t="shared" si="56"/>
        <v>435000</v>
      </c>
      <c r="K164" s="89">
        <v>435000</v>
      </c>
      <c r="L164" s="137"/>
      <c r="M164" s="137"/>
      <c r="N164" s="137"/>
      <c r="O164" s="137">
        <v>435000</v>
      </c>
      <c r="P164" s="19">
        <f t="shared" si="57"/>
        <v>679000</v>
      </c>
      <c r="Q164" s="9"/>
    </row>
    <row r="165" spans="1:17" ht="28.5" customHeight="1" x14ac:dyDescent="0.2">
      <c r="A165" s="157" t="s">
        <v>370</v>
      </c>
      <c r="B165" s="161" t="s">
        <v>371</v>
      </c>
      <c r="C165" s="161"/>
      <c r="D165" s="162" t="s">
        <v>372</v>
      </c>
      <c r="E165" s="19">
        <f>F165+I165</f>
        <v>0</v>
      </c>
      <c r="F165" s="89">
        <f t="shared" ref="F165:N165" si="58">F166+F167</f>
        <v>0</v>
      </c>
      <c r="G165" s="89">
        <f>G166+G167</f>
        <v>0</v>
      </c>
      <c r="H165" s="89">
        <f t="shared" si="58"/>
        <v>0</v>
      </c>
      <c r="I165" s="89">
        <f t="shared" si="58"/>
        <v>0</v>
      </c>
      <c r="J165" s="89">
        <f>J166+J167</f>
        <v>-3580000</v>
      </c>
      <c r="K165" s="89">
        <f t="shared" si="58"/>
        <v>-3580000</v>
      </c>
      <c r="L165" s="89">
        <f t="shared" si="58"/>
        <v>0</v>
      </c>
      <c r="M165" s="89">
        <f t="shared" si="58"/>
        <v>0</v>
      </c>
      <c r="N165" s="89">
        <f t="shared" si="58"/>
        <v>0</v>
      </c>
      <c r="O165" s="89">
        <f>O166+O167</f>
        <v>-3580000</v>
      </c>
      <c r="P165" s="89">
        <f>P166+P167</f>
        <v>-3580000</v>
      </c>
      <c r="Q165" s="9"/>
    </row>
    <row r="166" spans="1:17" ht="66.75" customHeight="1" x14ac:dyDescent="0.2">
      <c r="A166" s="119" t="s">
        <v>373</v>
      </c>
      <c r="B166" s="120" t="s">
        <v>374</v>
      </c>
      <c r="C166" s="120" t="s">
        <v>48</v>
      </c>
      <c r="D166" s="163" t="s">
        <v>375</v>
      </c>
      <c r="E166" s="19">
        <f>F166+I166</f>
        <v>0</v>
      </c>
      <c r="F166" s="23"/>
      <c r="G166" s="94"/>
      <c r="H166" s="94"/>
      <c r="I166" s="94"/>
      <c r="J166" s="23">
        <f>L166+O166</f>
        <v>-3580000</v>
      </c>
      <c r="K166" s="23">
        <v>-3580000</v>
      </c>
      <c r="L166" s="94"/>
      <c r="M166" s="94"/>
      <c r="N166" s="94"/>
      <c r="O166" s="94">
        <v>-3580000</v>
      </c>
      <c r="P166" s="23">
        <f>E166+J166</f>
        <v>-3580000</v>
      </c>
      <c r="Q166" s="9"/>
    </row>
    <row r="167" spans="1:17" ht="22.5" hidden="1" customHeight="1" x14ac:dyDescent="0.2">
      <c r="A167" s="119" t="s">
        <v>376</v>
      </c>
      <c r="B167" s="21" t="s">
        <v>47</v>
      </c>
      <c r="C167" s="21" t="s">
        <v>48</v>
      </c>
      <c r="D167" s="22" t="s">
        <v>49</v>
      </c>
      <c r="E167" s="23"/>
      <c r="F167" s="23"/>
      <c r="G167" s="94"/>
      <c r="H167" s="94"/>
      <c r="I167" s="94"/>
      <c r="J167" s="23">
        <f>L167+O167</f>
        <v>0</v>
      </c>
      <c r="K167" s="23"/>
      <c r="L167" s="94"/>
      <c r="M167" s="94"/>
      <c r="N167" s="94"/>
      <c r="O167" s="94"/>
      <c r="P167" s="23">
        <f>E167+J167</f>
        <v>0</v>
      </c>
      <c r="Q167" s="9"/>
    </row>
    <row r="168" spans="1:17" ht="15.75" hidden="1" customHeight="1" x14ac:dyDescent="0.2">
      <c r="A168" s="119"/>
      <c r="B168" s="21"/>
      <c r="C168" s="21"/>
      <c r="D168" s="22"/>
      <c r="E168" s="23"/>
      <c r="F168" s="23"/>
      <c r="G168" s="94"/>
      <c r="H168" s="94"/>
      <c r="I168" s="94"/>
      <c r="J168" s="23"/>
      <c r="K168" s="23"/>
      <c r="L168" s="94"/>
      <c r="M168" s="94"/>
      <c r="N168" s="94"/>
      <c r="O168" s="94"/>
      <c r="P168" s="23"/>
      <c r="Q168" s="9"/>
    </row>
    <row r="169" spans="1:17" ht="64.5" customHeight="1" x14ac:dyDescent="0.2">
      <c r="A169" s="165" t="s">
        <v>377</v>
      </c>
      <c r="B169" s="187" t="s">
        <v>378</v>
      </c>
      <c r="C169" s="187" t="s">
        <v>379</v>
      </c>
      <c r="D169" s="188" t="s">
        <v>380</v>
      </c>
      <c r="E169" s="89">
        <f t="shared" ref="E169:E174" si="59">F169+I169</f>
        <v>0</v>
      </c>
      <c r="F169" s="89"/>
      <c r="G169" s="138"/>
      <c r="H169" s="138"/>
      <c r="I169" s="138"/>
      <c r="J169" s="189">
        <f>L169+O169</f>
        <v>71461874.5</v>
      </c>
      <c r="K169" s="189">
        <v>71461874.5</v>
      </c>
      <c r="L169" s="138"/>
      <c r="M169" s="138"/>
      <c r="N169" s="138"/>
      <c r="O169" s="189">
        <v>71461874.5</v>
      </c>
      <c r="P169" s="189">
        <f>E169+J169</f>
        <v>71461874.5</v>
      </c>
      <c r="Q169" s="9"/>
    </row>
    <row r="170" spans="1:17" ht="35.25" hidden="1" customHeight="1" x14ac:dyDescent="0.2">
      <c r="A170" s="60" t="s">
        <v>381</v>
      </c>
      <c r="B170" s="140" t="s">
        <v>382</v>
      </c>
      <c r="C170" s="140" t="s">
        <v>383</v>
      </c>
      <c r="D170" s="141" t="s">
        <v>384</v>
      </c>
      <c r="E170" s="8">
        <f t="shared" si="59"/>
        <v>0</v>
      </c>
      <c r="F170" s="31"/>
      <c r="G170" s="59"/>
      <c r="H170" s="59"/>
      <c r="I170" s="59"/>
      <c r="J170" s="12">
        <f>L170+O170</f>
        <v>0</v>
      </c>
      <c r="K170" s="142"/>
      <c r="L170" s="59"/>
      <c r="M170" s="59"/>
      <c r="N170" s="59"/>
      <c r="O170" s="142"/>
      <c r="P170" s="12">
        <f>E170+J170</f>
        <v>0</v>
      </c>
      <c r="Q170" s="9"/>
    </row>
    <row r="171" spans="1:17" ht="35.25" hidden="1" customHeight="1" x14ac:dyDescent="0.2">
      <c r="A171" s="60" t="s">
        <v>381</v>
      </c>
      <c r="B171" s="140" t="s">
        <v>382</v>
      </c>
      <c r="C171" s="140" t="s">
        <v>383</v>
      </c>
      <c r="D171" s="141" t="s">
        <v>385</v>
      </c>
      <c r="E171" s="8">
        <f t="shared" si="59"/>
        <v>0</v>
      </c>
      <c r="F171" s="31"/>
      <c r="G171" s="59"/>
      <c r="H171" s="59"/>
      <c r="I171" s="59"/>
      <c r="J171" s="12">
        <f>O171</f>
        <v>0</v>
      </c>
      <c r="K171" s="12"/>
      <c r="L171" s="59"/>
      <c r="M171" s="59"/>
      <c r="N171" s="59"/>
      <c r="O171" s="39"/>
      <c r="P171" s="12">
        <f>J171</f>
        <v>0</v>
      </c>
      <c r="Q171" s="9"/>
    </row>
    <row r="172" spans="1:17" ht="43.5" customHeight="1" x14ac:dyDescent="0.2">
      <c r="A172" s="68" t="s">
        <v>386</v>
      </c>
      <c r="B172" s="69" t="s">
        <v>67</v>
      </c>
      <c r="C172" s="69" t="s">
        <v>56</v>
      </c>
      <c r="D172" s="41" t="s">
        <v>68</v>
      </c>
      <c r="E172" s="19">
        <f t="shared" si="59"/>
        <v>0</v>
      </c>
      <c r="F172" s="19"/>
      <c r="G172" s="42"/>
      <c r="H172" s="42"/>
      <c r="I172" s="42"/>
      <c r="J172" s="19">
        <f>L172+O172</f>
        <v>140000</v>
      </c>
      <c r="K172" s="19">
        <v>140000</v>
      </c>
      <c r="L172" s="42"/>
      <c r="M172" s="42"/>
      <c r="N172" s="42"/>
      <c r="O172" s="42">
        <v>140000</v>
      </c>
      <c r="P172" s="19">
        <f>E172+J172</f>
        <v>140000</v>
      </c>
      <c r="Q172" s="9"/>
    </row>
    <row r="173" spans="1:17" ht="33.75" hidden="1" customHeight="1" x14ac:dyDescent="0.2">
      <c r="A173" s="51" t="s">
        <v>387</v>
      </c>
      <c r="B173" s="46" t="s">
        <v>388</v>
      </c>
      <c r="C173" s="46" t="s">
        <v>389</v>
      </c>
      <c r="D173" s="52" t="s">
        <v>390</v>
      </c>
      <c r="E173" s="8">
        <f t="shared" si="59"/>
        <v>0</v>
      </c>
      <c r="F173" s="8"/>
      <c r="G173" s="13"/>
      <c r="H173" s="13"/>
      <c r="I173" s="13"/>
      <c r="J173" s="8">
        <f>L173+O173</f>
        <v>0</v>
      </c>
      <c r="K173" s="8"/>
      <c r="L173" s="13"/>
      <c r="M173" s="13"/>
      <c r="N173" s="13"/>
      <c r="O173" s="13"/>
      <c r="P173" s="8">
        <f>E173+J173</f>
        <v>0</v>
      </c>
      <c r="Q173" s="9"/>
    </row>
    <row r="174" spans="1:17" ht="139.5" hidden="1" customHeight="1" x14ac:dyDescent="0.2">
      <c r="A174" s="51" t="s">
        <v>391</v>
      </c>
      <c r="B174" s="11">
        <v>7691</v>
      </c>
      <c r="C174" s="46" t="s">
        <v>56</v>
      </c>
      <c r="D174" s="11" t="s">
        <v>80</v>
      </c>
      <c r="E174" s="8">
        <f t="shared" si="59"/>
        <v>0</v>
      </c>
      <c r="F174" s="8"/>
      <c r="G174" s="13"/>
      <c r="H174" s="13"/>
      <c r="I174" s="13"/>
      <c r="J174" s="8">
        <f>L174+O174</f>
        <v>0</v>
      </c>
      <c r="K174" s="8"/>
      <c r="L174" s="13"/>
      <c r="M174" s="13"/>
      <c r="N174" s="13"/>
      <c r="O174" s="13"/>
      <c r="P174" s="8">
        <f>E174+J174</f>
        <v>0</v>
      </c>
      <c r="Q174" s="9"/>
    </row>
    <row r="175" spans="1:17" ht="56.25" customHeight="1" x14ac:dyDescent="0.2">
      <c r="A175" s="157" t="s">
        <v>392</v>
      </c>
      <c r="B175" s="157"/>
      <c r="C175" s="157"/>
      <c r="D175" s="158" t="s">
        <v>393</v>
      </c>
      <c r="E175" s="19">
        <f>E176</f>
        <v>21000</v>
      </c>
      <c r="F175" s="19">
        <f t="shared" ref="F175:N175" si="60">F176</f>
        <v>21000</v>
      </c>
      <c r="G175" s="19">
        <f t="shared" si="60"/>
        <v>0</v>
      </c>
      <c r="H175" s="19">
        <f t="shared" si="60"/>
        <v>0</v>
      </c>
      <c r="I175" s="19">
        <f t="shared" si="60"/>
        <v>0</v>
      </c>
      <c r="J175" s="19">
        <f>J176</f>
        <v>824000</v>
      </c>
      <c r="K175" s="19">
        <f>K176</f>
        <v>824000</v>
      </c>
      <c r="L175" s="19">
        <f t="shared" si="60"/>
        <v>0</v>
      </c>
      <c r="M175" s="19">
        <f t="shared" si="60"/>
        <v>0</v>
      </c>
      <c r="N175" s="19">
        <f t="shared" si="60"/>
        <v>0</v>
      </c>
      <c r="O175" s="19">
        <f>O176</f>
        <v>824000</v>
      </c>
      <c r="P175" s="19">
        <f>P176</f>
        <v>845000</v>
      </c>
      <c r="Q175" s="9"/>
    </row>
    <row r="176" spans="1:17" ht="33" customHeight="1" x14ac:dyDescent="0.2">
      <c r="A176" s="157" t="s">
        <v>394</v>
      </c>
      <c r="B176" s="161"/>
      <c r="C176" s="161"/>
      <c r="D176" s="18" t="s">
        <v>395</v>
      </c>
      <c r="E176" s="89">
        <f>SUBTOTAL(9,E177:E178)+E179</f>
        <v>21000</v>
      </c>
      <c r="F176" s="89">
        <f t="shared" ref="F176:P176" si="61">SUBTOTAL(9,F177:F178)+F179</f>
        <v>21000</v>
      </c>
      <c r="G176" s="89">
        <f t="shared" si="61"/>
        <v>0</v>
      </c>
      <c r="H176" s="89">
        <f t="shared" si="61"/>
        <v>0</v>
      </c>
      <c r="I176" s="89">
        <f t="shared" si="61"/>
        <v>0</v>
      </c>
      <c r="J176" s="89">
        <f t="shared" si="61"/>
        <v>824000</v>
      </c>
      <c r="K176" s="89">
        <f t="shared" si="61"/>
        <v>824000</v>
      </c>
      <c r="L176" s="89">
        <f t="shared" si="61"/>
        <v>0</v>
      </c>
      <c r="M176" s="89">
        <f t="shared" si="61"/>
        <v>0</v>
      </c>
      <c r="N176" s="89">
        <f t="shared" si="61"/>
        <v>0</v>
      </c>
      <c r="O176" s="89">
        <f t="shared" si="61"/>
        <v>824000</v>
      </c>
      <c r="P176" s="89">
        <f t="shared" si="61"/>
        <v>845000</v>
      </c>
      <c r="Q176" s="9"/>
    </row>
    <row r="177" spans="1:17" ht="65.25" customHeight="1" x14ac:dyDescent="0.2">
      <c r="A177" s="190" t="s">
        <v>396</v>
      </c>
      <c r="B177" s="17" t="s">
        <v>86</v>
      </c>
      <c r="C177" s="17" t="s">
        <v>27</v>
      </c>
      <c r="D177" s="85" t="s">
        <v>230</v>
      </c>
      <c r="E177" s="19">
        <f>F177+I177</f>
        <v>21000</v>
      </c>
      <c r="F177" s="19">
        <v>21000</v>
      </c>
      <c r="G177" s="42"/>
      <c r="H177" s="42"/>
      <c r="I177" s="42"/>
      <c r="J177" s="89">
        <f>L177+O177</f>
        <v>0</v>
      </c>
      <c r="K177" s="89"/>
      <c r="L177" s="42"/>
      <c r="M177" s="42"/>
      <c r="N177" s="42"/>
      <c r="O177" s="42"/>
      <c r="P177" s="19">
        <f>E177+J177</f>
        <v>21000</v>
      </c>
      <c r="Q177" s="9"/>
    </row>
    <row r="178" spans="1:17" ht="90" customHeight="1" x14ac:dyDescent="0.2">
      <c r="A178" s="190" t="s">
        <v>397</v>
      </c>
      <c r="B178" s="69" t="s">
        <v>77</v>
      </c>
      <c r="C178" s="69" t="s">
        <v>56</v>
      </c>
      <c r="D178" s="191" t="s">
        <v>398</v>
      </c>
      <c r="E178" s="19">
        <f>F178+I178</f>
        <v>0</v>
      </c>
      <c r="F178" s="19"/>
      <c r="G178" s="42"/>
      <c r="H178" s="42"/>
      <c r="I178" s="42"/>
      <c r="J178" s="19">
        <f>L178+O178</f>
        <v>824000</v>
      </c>
      <c r="K178" s="19">
        <v>824000</v>
      </c>
      <c r="L178" s="42"/>
      <c r="M178" s="42"/>
      <c r="N178" s="42"/>
      <c r="O178" s="42">
        <v>824000</v>
      </c>
      <c r="P178" s="19">
        <f>E178+J178</f>
        <v>824000</v>
      </c>
      <c r="Q178" s="9"/>
    </row>
    <row r="179" spans="1:17" ht="145.5" hidden="1" customHeight="1" x14ac:dyDescent="0.2">
      <c r="A179" s="74" t="s">
        <v>399</v>
      </c>
      <c r="B179" s="11">
        <v>7691</v>
      </c>
      <c r="C179" s="46" t="s">
        <v>56</v>
      </c>
      <c r="D179" s="11" t="s">
        <v>80</v>
      </c>
      <c r="E179" s="8">
        <f>F179+I179</f>
        <v>0</v>
      </c>
      <c r="F179" s="8"/>
      <c r="G179" s="13"/>
      <c r="H179" s="13"/>
      <c r="I179" s="13"/>
      <c r="J179" s="8">
        <f>L179+O179</f>
        <v>0</v>
      </c>
      <c r="K179" s="8"/>
      <c r="L179" s="13"/>
      <c r="M179" s="13"/>
      <c r="N179" s="13"/>
      <c r="O179" s="13"/>
      <c r="P179" s="8">
        <f>E179+J179</f>
        <v>0</v>
      </c>
      <c r="Q179" s="9"/>
    </row>
    <row r="180" spans="1:17" ht="42" customHeight="1" x14ac:dyDescent="0.2">
      <c r="A180" s="175">
        <v>3500000</v>
      </c>
      <c r="B180" s="18"/>
      <c r="C180" s="18"/>
      <c r="D180" s="18" t="s">
        <v>400</v>
      </c>
      <c r="E180" s="89">
        <f>E181</f>
        <v>21000</v>
      </c>
      <c r="F180" s="89">
        <f t="shared" ref="F180:N180" si="62">F181</f>
        <v>21000</v>
      </c>
      <c r="G180" s="89">
        <f>G181</f>
        <v>0</v>
      </c>
      <c r="H180" s="89">
        <f t="shared" si="62"/>
        <v>0</v>
      </c>
      <c r="I180" s="89">
        <f t="shared" si="62"/>
        <v>0</v>
      </c>
      <c r="J180" s="89">
        <f>J181</f>
        <v>0</v>
      </c>
      <c r="K180" s="89">
        <f>K181</f>
        <v>0</v>
      </c>
      <c r="L180" s="89">
        <f t="shared" si="62"/>
        <v>0</v>
      </c>
      <c r="M180" s="89">
        <f t="shared" si="62"/>
        <v>0</v>
      </c>
      <c r="N180" s="89">
        <f t="shared" si="62"/>
        <v>0</v>
      </c>
      <c r="O180" s="89">
        <f>O181</f>
        <v>0</v>
      </c>
      <c r="P180" s="89">
        <f>P181</f>
        <v>21000</v>
      </c>
      <c r="Q180" s="9"/>
    </row>
    <row r="181" spans="1:17" ht="31.5" customHeight="1" x14ac:dyDescent="0.2">
      <c r="A181" s="175">
        <v>3510000</v>
      </c>
      <c r="B181" s="161"/>
      <c r="C181" s="161"/>
      <c r="D181" s="18" t="s">
        <v>401</v>
      </c>
      <c r="E181" s="89">
        <f t="shared" ref="E181:J181" si="63">SUBTOTAL(9,E182:E183)</f>
        <v>21000</v>
      </c>
      <c r="F181" s="89">
        <f t="shared" si="63"/>
        <v>21000</v>
      </c>
      <c r="G181" s="89">
        <f t="shared" si="63"/>
        <v>0</v>
      </c>
      <c r="H181" s="89">
        <f t="shared" si="63"/>
        <v>0</v>
      </c>
      <c r="I181" s="89">
        <f t="shared" si="63"/>
        <v>0</v>
      </c>
      <c r="J181" s="89">
        <f t="shared" si="63"/>
        <v>0</v>
      </c>
      <c r="K181" s="89">
        <f>K182+K183</f>
        <v>0</v>
      </c>
      <c r="L181" s="89">
        <f>SUBTOTAL(9,L182:L183)</f>
        <v>0</v>
      </c>
      <c r="M181" s="89">
        <f>SUBTOTAL(9,M182:M183)</f>
        <v>0</v>
      </c>
      <c r="N181" s="89">
        <f>SUBTOTAL(9,N182:N183)</f>
        <v>0</v>
      </c>
      <c r="O181" s="89">
        <f>SUBTOTAL(9,O182:O183)</f>
        <v>0</v>
      </c>
      <c r="P181" s="89">
        <f>SUBTOTAL(9,P182:P183)</f>
        <v>21000</v>
      </c>
      <c r="Q181" s="9"/>
    </row>
    <row r="182" spans="1:17" ht="72" customHeight="1" x14ac:dyDescent="0.2">
      <c r="A182" s="134">
        <v>3510160</v>
      </c>
      <c r="B182" s="17" t="s">
        <v>86</v>
      </c>
      <c r="C182" s="17" t="s">
        <v>27</v>
      </c>
      <c r="D182" s="85" t="s">
        <v>87</v>
      </c>
      <c r="E182" s="89">
        <f>F182+I182</f>
        <v>21000</v>
      </c>
      <c r="F182" s="89">
        <v>21000</v>
      </c>
      <c r="G182" s="42"/>
      <c r="H182" s="42"/>
      <c r="I182" s="42"/>
      <c r="J182" s="19">
        <f>L182+O182</f>
        <v>0</v>
      </c>
      <c r="K182" s="19"/>
      <c r="L182" s="42"/>
      <c r="M182" s="42"/>
      <c r="N182" s="42"/>
      <c r="O182" s="42"/>
      <c r="P182" s="19">
        <f>E182+J182</f>
        <v>21000</v>
      </c>
      <c r="Q182" s="9"/>
    </row>
    <row r="183" spans="1:17" ht="120.75" hidden="1" customHeight="1" x14ac:dyDescent="0.2">
      <c r="A183" s="81">
        <v>3517691</v>
      </c>
      <c r="B183" s="11">
        <v>7691</v>
      </c>
      <c r="C183" s="46" t="s">
        <v>56</v>
      </c>
      <c r="D183" s="11" t="s">
        <v>80</v>
      </c>
      <c r="E183" s="12">
        <f>F183+I183</f>
        <v>0</v>
      </c>
      <c r="F183" s="12"/>
      <c r="G183" s="13"/>
      <c r="H183" s="13"/>
      <c r="I183" s="13"/>
      <c r="J183" s="8">
        <f>L183+O183</f>
        <v>0</v>
      </c>
      <c r="K183" s="8"/>
      <c r="L183" s="13"/>
      <c r="M183" s="13"/>
      <c r="N183" s="13"/>
      <c r="O183" s="13"/>
      <c r="P183" s="8">
        <f>E183+J183</f>
        <v>0</v>
      </c>
      <c r="Q183" s="9"/>
    </row>
    <row r="184" spans="1:17" ht="48.75" hidden="1" customHeight="1" x14ac:dyDescent="0.2">
      <c r="A184" s="80">
        <v>1900000</v>
      </c>
      <c r="B184" s="48"/>
      <c r="C184" s="48"/>
      <c r="D184" s="49" t="s">
        <v>402</v>
      </c>
      <c r="E184" s="8">
        <f t="shared" ref="E184:P184" si="64">E185</f>
        <v>0</v>
      </c>
      <c r="F184" s="8">
        <f t="shared" si="64"/>
        <v>0</v>
      </c>
      <c r="G184" s="8">
        <f t="shared" si="64"/>
        <v>0</v>
      </c>
      <c r="H184" s="8">
        <f t="shared" si="64"/>
        <v>0</v>
      </c>
      <c r="I184" s="8">
        <f t="shared" si="64"/>
        <v>0</v>
      </c>
      <c r="J184" s="8">
        <f t="shared" si="64"/>
        <v>0</v>
      </c>
      <c r="K184" s="8">
        <f t="shared" si="64"/>
        <v>0</v>
      </c>
      <c r="L184" s="8">
        <f t="shared" si="64"/>
        <v>0</v>
      </c>
      <c r="M184" s="8">
        <f t="shared" si="64"/>
        <v>0</v>
      </c>
      <c r="N184" s="8">
        <f t="shared" si="64"/>
        <v>0</v>
      </c>
      <c r="O184" s="8">
        <f t="shared" si="64"/>
        <v>0</v>
      </c>
      <c r="P184" s="8">
        <f t="shared" si="64"/>
        <v>0</v>
      </c>
      <c r="Q184" s="9"/>
    </row>
    <row r="185" spans="1:17" ht="36" hidden="1" customHeight="1" x14ac:dyDescent="0.2">
      <c r="A185" s="81">
        <v>1910000</v>
      </c>
      <c r="B185" s="53"/>
      <c r="C185" s="53"/>
      <c r="D185" s="49" t="s">
        <v>403</v>
      </c>
      <c r="E185" s="8">
        <f t="shared" ref="E185:P185" si="65">E186+E187+E191+E192+E193+E194</f>
        <v>0</v>
      </c>
      <c r="F185" s="8">
        <f t="shared" si="65"/>
        <v>0</v>
      </c>
      <c r="G185" s="8">
        <f t="shared" si="65"/>
        <v>0</v>
      </c>
      <c r="H185" s="8">
        <f t="shared" si="65"/>
        <v>0</v>
      </c>
      <c r="I185" s="8">
        <f t="shared" si="65"/>
        <v>0</v>
      </c>
      <c r="J185" s="8">
        <f t="shared" si="65"/>
        <v>0</v>
      </c>
      <c r="K185" s="8">
        <f t="shared" si="65"/>
        <v>0</v>
      </c>
      <c r="L185" s="8">
        <f t="shared" si="65"/>
        <v>0</v>
      </c>
      <c r="M185" s="8">
        <f t="shared" si="65"/>
        <v>0</v>
      </c>
      <c r="N185" s="8">
        <f t="shared" si="65"/>
        <v>0</v>
      </c>
      <c r="O185" s="8">
        <f t="shared" si="65"/>
        <v>0</v>
      </c>
      <c r="P185" s="8">
        <f t="shared" si="65"/>
        <v>0</v>
      </c>
      <c r="Q185" s="9"/>
    </row>
    <row r="186" spans="1:17" ht="59.25" hidden="1" customHeight="1" x14ac:dyDescent="0.2">
      <c r="A186" s="81">
        <v>1910160</v>
      </c>
      <c r="B186" s="10" t="s">
        <v>86</v>
      </c>
      <c r="C186" s="10" t="s">
        <v>27</v>
      </c>
      <c r="D186" s="11" t="s">
        <v>230</v>
      </c>
      <c r="E186" s="8">
        <f>F186+I186</f>
        <v>0</v>
      </c>
      <c r="F186" s="8"/>
      <c r="G186" s="13"/>
      <c r="H186" s="13"/>
      <c r="I186" s="13"/>
      <c r="J186" s="8">
        <f>L186+O186</f>
        <v>0</v>
      </c>
      <c r="K186" s="8"/>
      <c r="L186" s="13"/>
      <c r="M186" s="13"/>
      <c r="N186" s="13"/>
      <c r="O186" s="13"/>
      <c r="P186" s="8">
        <f>E186+J186</f>
        <v>0</v>
      </c>
      <c r="Q186" s="9"/>
    </row>
    <row r="187" spans="1:17" ht="180.75" hidden="1" customHeight="1" x14ac:dyDescent="0.2">
      <c r="A187" s="80">
        <v>1913030</v>
      </c>
      <c r="B187" s="54" t="s">
        <v>273</v>
      </c>
      <c r="C187" s="54"/>
      <c r="D187" s="55" t="s">
        <v>404</v>
      </c>
      <c r="E187" s="8">
        <f>F187+I187</f>
        <v>0</v>
      </c>
      <c r="F187" s="12">
        <f t="shared" ref="F187:O187" si="66">F188+F189+F190</f>
        <v>0</v>
      </c>
      <c r="G187" s="12">
        <f t="shared" si="66"/>
        <v>0</v>
      </c>
      <c r="H187" s="12">
        <f>H188+H189+H190</f>
        <v>0</v>
      </c>
      <c r="I187" s="12">
        <f t="shared" si="66"/>
        <v>0</v>
      </c>
      <c r="J187" s="12">
        <f>J188+J189+J190</f>
        <v>0</v>
      </c>
      <c r="K187" s="12">
        <f t="shared" si="66"/>
        <v>0</v>
      </c>
      <c r="L187" s="12">
        <f>L188+L189+L190</f>
        <v>0</v>
      </c>
      <c r="M187" s="12">
        <f t="shared" si="66"/>
        <v>0</v>
      </c>
      <c r="N187" s="12">
        <f>N188+N189+N190</f>
        <v>0</v>
      </c>
      <c r="O187" s="12">
        <f t="shared" si="66"/>
        <v>0</v>
      </c>
      <c r="P187" s="12">
        <f>P188+P189+P190</f>
        <v>0</v>
      </c>
      <c r="Q187" s="9"/>
    </row>
    <row r="188" spans="1:17" ht="51.75" hidden="1" customHeight="1" x14ac:dyDescent="0.2">
      <c r="A188" s="125">
        <v>1913033</v>
      </c>
      <c r="B188" s="29">
        <v>3033</v>
      </c>
      <c r="C188" s="29">
        <v>1070</v>
      </c>
      <c r="D188" s="29" t="s">
        <v>405</v>
      </c>
      <c r="E188" s="8">
        <f t="shared" ref="E188:E194" si="67">F188+I188</f>
        <v>0</v>
      </c>
      <c r="F188" s="43"/>
      <c r="G188" s="13"/>
      <c r="H188" s="13"/>
      <c r="I188" s="13"/>
      <c r="J188" s="8">
        <f>L188+O188</f>
        <v>0</v>
      </c>
      <c r="K188" s="8"/>
      <c r="L188" s="13"/>
      <c r="M188" s="13"/>
      <c r="N188" s="13"/>
      <c r="O188" s="13"/>
      <c r="P188" s="8">
        <f t="shared" ref="P188:P194" si="68">E188+J188</f>
        <v>0</v>
      </c>
      <c r="Q188" s="9"/>
    </row>
    <row r="189" spans="1:17" ht="53.25" hidden="1" customHeight="1" x14ac:dyDescent="0.2">
      <c r="A189" s="125">
        <v>1913035</v>
      </c>
      <c r="B189" s="29">
        <v>3035</v>
      </c>
      <c r="C189" s="29">
        <v>1070</v>
      </c>
      <c r="D189" s="29" t="s">
        <v>406</v>
      </c>
      <c r="E189" s="8">
        <f t="shared" si="67"/>
        <v>0</v>
      </c>
      <c r="F189" s="43"/>
      <c r="G189" s="13"/>
      <c r="H189" s="13"/>
      <c r="I189" s="13"/>
      <c r="J189" s="8">
        <f t="shared" ref="J189:J194" si="69">L189+O189</f>
        <v>0</v>
      </c>
      <c r="K189" s="8"/>
      <c r="L189" s="13"/>
      <c r="M189" s="13"/>
      <c r="N189" s="13"/>
      <c r="O189" s="13"/>
      <c r="P189" s="8">
        <f t="shared" si="68"/>
        <v>0</v>
      </c>
      <c r="Q189" s="9"/>
    </row>
    <row r="190" spans="1:17" ht="45" hidden="1" customHeight="1" x14ac:dyDescent="0.2">
      <c r="A190" s="125">
        <v>1913036</v>
      </c>
      <c r="B190" s="29">
        <v>3036</v>
      </c>
      <c r="C190" s="29">
        <v>1070</v>
      </c>
      <c r="D190" s="29" t="s">
        <v>407</v>
      </c>
      <c r="E190" s="8">
        <f>F190+I190</f>
        <v>0</v>
      </c>
      <c r="F190" s="43"/>
      <c r="G190" s="13"/>
      <c r="H190" s="13"/>
      <c r="I190" s="13"/>
      <c r="J190" s="8">
        <f t="shared" si="69"/>
        <v>0</v>
      </c>
      <c r="K190" s="8"/>
      <c r="L190" s="13"/>
      <c r="M190" s="13"/>
      <c r="N190" s="13"/>
      <c r="O190" s="13"/>
      <c r="P190" s="8">
        <f t="shared" si="68"/>
        <v>0</v>
      </c>
      <c r="Q190" s="9"/>
    </row>
    <row r="191" spans="1:17" ht="45" hidden="1" customHeight="1" x14ac:dyDescent="0.2">
      <c r="A191" s="143">
        <v>1917413</v>
      </c>
      <c r="B191" s="122">
        <v>7413</v>
      </c>
      <c r="C191" s="61" t="s">
        <v>408</v>
      </c>
      <c r="D191" s="122" t="s">
        <v>409</v>
      </c>
      <c r="E191" s="8">
        <f t="shared" si="67"/>
        <v>0</v>
      </c>
      <c r="F191" s="43"/>
      <c r="G191" s="13"/>
      <c r="H191" s="13"/>
      <c r="I191" s="13"/>
      <c r="J191" s="8">
        <f t="shared" si="69"/>
        <v>0</v>
      </c>
      <c r="K191" s="8"/>
      <c r="L191" s="13"/>
      <c r="M191" s="13"/>
      <c r="N191" s="13"/>
      <c r="O191" s="13"/>
      <c r="P191" s="8">
        <f t="shared" si="68"/>
        <v>0</v>
      </c>
      <c r="Q191" s="9"/>
    </row>
    <row r="192" spans="1:17" ht="51" hidden="1" customHeight="1" x14ac:dyDescent="0.2">
      <c r="A192" s="143">
        <v>1917426</v>
      </c>
      <c r="B192" s="122">
        <v>7426</v>
      </c>
      <c r="C192" s="61" t="s">
        <v>410</v>
      </c>
      <c r="D192" s="122" t="s">
        <v>411</v>
      </c>
      <c r="E192" s="8">
        <f t="shared" si="67"/>
        <v>0</v>
      </c>
      <c r="F192" s="8"/>
      <c r="G192" s="13"/>
      <c r="H192" s="13"/>
      <c r="I192" s="13"/>
      <c r="J192" s="8">
        <f>L192+O192</f>
        <v>0</v>
      </c>
      <c r="K192" s="8"/>
      <c r="L192" s="13"/>
      <c r="M192" s="13"/>
      <c r="N192" s="13"/>
      <c r="O192" s="13"/>
      <c r="P192" s="8">
        <f t="shared" si="68"/>
        <v>0</v>
      </c>
      <c r="Q192" s="9"/>
    </row>
    <row r="193" spans="1:17" ht="51" hidden="1" customHeight="1" x14ac:dyDescent="0.2">
      <c r="A193" s="143">
        <v>1917530</v>
      </c>
      <c r="B193" s="122">
        <v>7530</v>
      </c>
      <c r="C193" s="61" t="s">
        <v>412</v>
      </c>
      <c r="D193" s="122" t="s">
        <v>413</v>
      </c>
      <c r="E193" s="8">
        <f t="shared" si="67"/>
        <v>0</v>
      </c>
      <c r="F193" s="8"/>
      <c r="G193" s="13"/>
      <c r="H193" s="13"/>
      <c r="I193" s="13"/>
      <c r="J193" s="8">
        <f t="shared" si="69"/>
        <v>0</v>
      </c>
      <c r="K193" s="8"/>
      <c r="L193" s="13"/>
      <c r="M193" s="13"/>
      <c r="N193" s="13"/>
      <c r="O193" s="13"/>
      <c r="P193" s="8">
        <f t="shared" si="68"/>
        <v>0</v>
      </c>
      <c r="Q193" s="9"/>
    </row>
    <row r="194" spans="1:17" ht="42" hidden="1" customHeight="1" x14ac:dyDescent="0.2">
      <c r="A194" s="82">
        <v>1917670</v>
      </c>
      <c r="B194" s="11">
        <v>7670</v>
      </c>
      <c r="C194" s="46" t="s">
        <v>56</v>
      </c>
      <c r="D194" s="11" t="s">
        <v>414</v>
      </c>
      <c r="E194" s="8">
        <f t="shared" si="67"/>
        <v>0</v>
      </c>
      <c r="F194" s="8"/>
      <c r="G194" s="13"/>
      <c r="H194" s="13"/>
      <c r="I194" s="13"/>
      <c r="J194" s="8">
        <f t="shared" si="69"/>
        <v>0</v>
      </c>
      <c r="K194" s="8"/>
      <c r="L194" s="13"/>
      <c r="M194" s="13"/>
      <c r="N194" s="13"/>
      <c r="O194" s="13"/>
      <c r="P194" s="8">
        <f t="shared" si="68"/>
        <v>0</v>
      </c>
      <c r="Q194" s="9"/>
    </row>
    <row r="195" spans="1:17" ht="19.5" customHeight="1" x14ac:dyDescent="0.2">
      <c r="A195" s="160" t="s">
        <v>415</v>
      </c>
      <c r="B195" s="160"/>
      <c r="C195" s="160"/>
      <c r="D195" s="158" t="s">
        <v>416</v>
      </c>
      <c r="E195" s="19">
        <f t="shared" ref="E195:P195" si="70">E196</f>
        <v>12904430</v>
      </c>
      <c r="F195" s="19">
        <f t="shared" si="70"/>
        <v>1393700</v>
      </c>
      <c r="G195" s="19">
        <f t="shared" si="70"/>
        <v>0</v>
      </c>
      <c r="H195" s="19">
        <f t="shared" si="70"/>
        <v>0</v>
      </c>
      <c r="I195" s="19">
        <f t="shared" si="70"/>
        <v>11510730</v>
      </c>
      <c r="J195" s="19">
        <f t="shared" si="70"/>
        <v>0</v>
      </c>
      <c r="K195" s="19">
        <f t="shared" si="70"/>
        <v>0</v>
      </c>
      <c r="L195" s="19">
        <f t="shared" si="70"/>
        <v>0</v>
      </c>
      <c r="M195" s="19">
        <f t="shared" si="70"/>
        <v>0</v>
      </c>
      <c r="N195" s="19">
        <f t="shared" si="70"/>
        <v>0</v>
      </c>
      <c r="O195" s="19">
        <f t="shared" si="70"/>
        <v>0</v>
      </c>
      <c r="P195" s="19">
        <f t="shared" si="70"/>
        <v>12904430</v>
      </c>
      <c r="Q195" s="9"/>
    </row>
    <row r="196" spans="1:17" ht="38.25" customHeight="1" x14ac:dyDescent="0.2">
      <c r="A196" s="160" t="s">
        <v>417</v>
      </c>
      <c r="B196" s="160"/>
      <c r="C196" s="160"/>
      <c r="D196" s="18" t="s">
        <v>418</v>
      </c>
      <c r="E196" s="89">
        <f>E197+E202+E205+E206+E207+E200+E201+E203+E204</f>
        <v>12904430</v>
      </c>
      <c r="F196" s="89">
        <f t="shared" ref="F196:P196" si="71">F197+F202+F205+F206+F207+F200+F201+F203+F204</f>
        <v>1393700</v>
      </c>
      <c r="G196" s="89">
        <f t="shared" si="71"/>
        <v>0</v>
      </c>
      <c r="H196" s="89">
        <f t="shared" si="71"/>
        <v>0</v>
      </c>
      <c r="I196" s="89">
        <f t="shared" si="71"/>
        <v>11510730</v>
      </c>
      <c r="J196" s="89">
        <f t="shared" si="71"/>
        <v>0</v>
      </c>
      <c r="K196" s="89">
        <f t="shared" si="71"/>
        <v>0</v>
      </c>
      <c r="L196" s="89">
        <f t="shared" si="71"/>
        <v>0</v>
      </c>
      <c r="M196" s="89">
        <f t="shared" si="71"/>
        <v>0</v>
      </c>
      <c r="N196" s="89">
        <f t="shared" si="71"/>
        <v>0</v>
      </c>
      <c r="O196" s="89">
        <f t="shared" si="71"/>
        <v>0</v>
      </c>
      <c r="P196" s="89">
        <f t="shared" si="71"/>
        <v>12904430</v>
      </c>
      <c r="Q196" s="9"/>
    </row>
    <row r="197" spans="1:17" ht="63.75" customHeight="1" x14ac:dyDescent="0.2">
      <c r="A197" s="68" t="s">
        <v>419</v>
      </c>
      <c r="B197" s="17" t="s">
        <v>86</v>
      </c>
      <c r="C197" s="17" t="s">
        <v>27</v>
      </c>
      <c r="D197" s="85" t="s">
        <v>230</v>
      </c>
      <c r="E197" s="19">
        <f>F197+I197</f>
        <v>110000</v>
      </c>
      <c r="F197" s="19">
        <v>110000</v>
      </c>
      <c r="G197" s="35"/>
      <c r="H197" s="35"/>
      <c r="I197" s="35"/>
      <c r="J197" s="19">
        <f t="shared" ref="J197:J208" si="72">L197+O197</f>
        <v>0</v>
      </c>
      <c r="K197" s="19"/>
      <c r="L197" s="35"/>
      <c r="M197" s="35"/>
      <c r="N197" s="35"/>
      <c r="O197" s="35"/>
      <c r="P197" s="19">
        <f t="shared" ref="P197:P208" si="73">E197+J197</f>
        <v>110000</v>
      </c>
      <c r="Q197" s="9"/>
    </row>
    <row r="198" spans="1:17" ht="15" hidden="1" customHeight="1" x14ac:dyDescent="0.2">
      <c r="A198" s="68" t="s">
        <v>420</v>
      </c>
      <c r="B198" s="112" t="s">
        <v>421</v>
      </c>
      <c r="C198" s="112" t="s">
        <v>422</v>
      </c>
      <c r="D198" s="144" t="s">
        <v>423</v>
      </c>
      <c r="E198" s="19"/>
      <c r="F198" s="19"/>
      <c r="G198" s="35"/>
      <c r="H198" s="35"/>
      <c r="I198" s="35"/>
      <c r="J198" s="19">
        <f t="shared" si="72"/>
        <v>0</v>
      </c>
      <c r="K198" s="19"/>
      <c r="L198" s="35"/>
      <c r="M198" s="35"/>
      <c r="N198" s="35"/>
      <c r="O198" s="35"/>
      <c r="P198" s="19">
        <f t="shared" si="73"/>
        <v>0</v>
      </c>
      <c r="Q198" s="9"/>
    </row>
    <row r="199" spans="1:17" ht="29.25" hidden="1" customHeight="1" x14ac:dyDescent="0.2">
      <c r="A199" s="68" t="s">
        <v>424</v>
      </c>
      <c r="B199" s="112" t="s">
        <v>425</v>
      </c>
      <c r="C199" s="112" t="s">
        <v>422</v>
      </c>
      <c r="D199" s="144" t="s">
        <v>426</v>
      </c>
      <c r="E199" s="19"/>
      <c r="F199" s="19"/>
      <c r="G199" s="35"/>
      <c r="H199" s="35"/>
      <c r="I199" s="35"/>
      <c r="J199" s="19">
        <f>L199+O199</f>
        <v>0</v>
      </c>
      <c r="K199" s="19"/>
      <c r="L199" s="35"/>
      <c r="M199" s="35"/>
      <c r="N199" s="35"/>
      <c r="O199" s="35"/>
      <c r="P199" s="19">
        <f>E199+J199</f>
        <v>0</v>
      </c>
      <c r="Q199" s="9"/>
    </row>
    <row r="200" spans="1:17" ht="51" customHeight="1" x14ac:dyDescent="0.2">
      <c r="A200" s="68" t="s">
        <v>424</v>
      </c>
      <c r="B200" s="112" t="s">
        <v>425</v>
      </c>
      <c r="C200" s="112" t="s">
        <v>422</v>
      </c>
      <c r="D200" s="144" t="s">
        <v>427</v>
      </c>
      <c r="E200" s="19">
        <f t="shared" ref="E200:E208" si="74">F200+I200</f>
        <v>10510730</v>
      </c>
      <c r="F200" s="19"/>
      <c r="G200" s="35"/>
      <c r="H200" s="35"/>
      <c r="I200" s="192">
        <v>10510730</v>
      </c>
      <c r="J200" s="19">
        <f t="shared" si="72"/>
        <v>0</v>
      </c>
      <c r="K200" s="19"/>
      <c r="L200" s="35"/>
      <c r="M200" s="35"/>
      <c r="N200" s="35"/>
      <c r="O200" s="35"/>
      <c r="P200" s="19">
        <f t="shared" si="73"/>
        <v>10510730</v>
      </c>
      <c r="Q200" s="9"/>
    </row>
    <row r="201" spans="1:17" ht="136.5" customHeight="1" x14ac:dyDescent="0.2">
      <c r="A201" s="68" t="s">
        <v>428</v>
      </c>
      <c r="B201" s="112" t="s">
        <v>429</v>
      </c>
      <c r="C201" s="112" t="s">
        <v>422</v>
      </c>
      <c r="D201" s="144" t="s">
        <v>430</v>
      </c>
      <c r="E201" s="19">
        <f t="shared" si="74"/>
        <v>83700</v>
      </c>
      <c r="F201" s="19">
        <v>83700</v>
      </c>
      <c r="G201" s="35"/>
      <c r="H201" s="35"/>
      <c r="I201" s="192"/>
      <c r="J201" s="19">
        <f t="shared" si="72"/>
        <v>0</v>
      </c>
      <c r="K201" s="19"/>
      <c r="L201" s="35"/>
      <c r="M201" s="35"/>
      <c r="N201" s="35"/>
      <c r="O201" s="35"/>
      <c r="P201" s="19">
        <f t="shared" si="73"/>
        <v>83700</v>
      </c>
      <c r="Q201" s="9"/>
    </row>
    <row r="202" spans="1:17" ht="123" customHeight="1" x14ac:dyDescent="0.2">
      <c r="A202" s="68" t="s">
        <v>428</v>
      </c>
      <c r="B202" s="112" t="s">
        <v>429</v>
      </c>
      <c r="C202" s="112" t="s">
        <v>422</v>
      </c>
      <c r="D202" s="144" t="s">
        <v>431</v>
      </c>
      <c r="E202" s="19">
        <f t="shared" si="74"/>
        <v>1200000</v>
      </c>
      <c r="F202" s="19">
        <v>600000</v>
      </c>
      <c r="G202" s="35"/>
      <c r="H202" s="35"/>
      <c r="I202" s="35">
        <v>600000</v>
      </c>
      <c r="J202" s="19">
        <f t="shared" si="72"/>
        <v>0</v>
      </c>
      <c r="K202" s="19"/>
      <c r="L202" s="35"/>
      <c r="M202" s="35"/>
      <c r="N202" s="35"/>
      <c r="O202" s="35"/>
      <c r="P202" s="19">
        <f>E202+J202</f>
        <v>1200000</v>
      </c>
      <c r="Q202" s="9"/>
    </row>
    <row r="203" spans="1:17" ht="72.75" customHeight="1" x14ac:dyDescent="0.2">
      <c r="A203" s="68" t="s">
        <v>428</v>
      </c>
      <c r="B203" s="112" t="s">
        <v>429</v>
      </c>
      <c r="C203" s="112" t="s">
        <v>422</v>
      </c>
      <c r="D203" s="144" t="s">
        <v>432</v>
      </c>
      <c r="E203" s="19">
        <f t="shared" si="74"/>
        <v>600000</v>
      </c>
      <c r="F203" s="19">
        <v>400000</v>
      </c>
      <c r="G203" s="35"/>
      <c r="H203" s="35"/>
      <c r="I203" s="35">
        <v>200000</v>
      </c>
      <c r="J203" s="19">
        <f t="shared" si="72"/>
        <v>0</v>
      </c>
      <c r="K203" s="19"/>
      <c r="L203" s="35"/>
      <c r="M203" s="35"/>
      <c r="N203" s="35"/>
      <c r="O203" s="35"/>
      <c r="P203" s="19">
        <f>E203+J203</f>
        <v>600000</v>
      </c>
      <c r="Q203" s="9"/>
    </row>
    <row r="204" spans="1:17" ht="137.25" customHeight="1" x14ac:dyDescent="0.2">
      <c r="A204" s="68" t="s">
        <v>428</v>
      </c>
      <c r="B204" s="112" t="s">
        <v>429</v>
      </c>
      <c r="C204" s="112" t="s">
        <v>422</v>
      </c>
      <c r="D204" s="144" t="s">
        <v>433</v>
      </c>
      <c r="E204" s="19">
        <f t="shared" si="74"/>
        <v>400000</v>
      </c>
      <c r="F204" s="19">
        <v>200000</v>
      </c>
      <c r="G204" s="35"/>
      <c r="H204" s="35"/>
      <c r="I204" s="35">
        <v>200000</v>
      </c>
      <c r="J204" s="19">
        <f t="shared" si="72"/>
        <v>0</v>
      </c>
      <c r="K204" s="19"/>
      <c r="L204" s="35"/>
      <c r="M204" s="35"/>
      <c r="N204" s="35"/>
      <c r="O204" s="35"/>
      <c r="P204" s="19">
        <f>E204+J204</f>
        <v>400000</v>
      </c>
      <c r="Q204" s="9"/>
    </row>
    <row r="205" spans="1:17" ht="29.25" hidden="1" customHeight="1" x14ac:dyDescent="0.2">
      <c r="A205" s="143">
        <v>3718600</v>
      </c>
      <c r="B205" s="140" t="s">
        <v>434</v>
      </c>
      <c r="C205" s="140" t="s">
        <v>435</v>
      </c>
      <c r="D205" s="122" t="s">
        <v>436</v>
      </c>
      <c r="E205" s="8">
        <f t="shared" si="74"/>
        <v>0</v>
      </c>
      <c r="F205" s="43"/>
      <c r="G205" s="43"/>
      <c r="H205" s="43"/>
      <c r="I205" s="43"/>
      <c r="J205" s="8">
        <f t="shared" si="72"/>
        <v>0</v>
      </c>
      <c r="K205" s="8"/>
      <c r="L205" s="43"/>
      <c r="M205" s="43"/>
      <c r="N205" s="43"/>
      <c r="O205" s="43"/>
      <c r="P205" s="8">
        <f>E205+J205</f>
        <v>0</v>
      </c>
      <c r="Q205" s="9"/>
    </row>
    <row r="206" spans="1:17" ht="26.25" hidden="1" customHeight="1" x14ac:dyDescent="0.2">
      <c r="A206" s="143">
        <v>3719110</v>
      </c>
      <c r="B206" s="140" t="s">
        <v>437</v>
      </c>
      <c r="C206" s="140" t="s">
        <v>422</v>
      </c>
      <c r="D206" s="122" t="s">
        <v>438</v>
      </c>
      <c r="E206" s="8">
        <f t="shared" si="74"/>
        <v>0</v>
      </c>
      <c r="F206" s="43"/>
      <c r="G206" s="43"/>
      <c r="H206" s="43"/>
      <c r="I206" s="43"/>
      <c r="J206" s="8">
        <f t="shared" si="72"/>
        <v>0</v>
      </c>
      <c r="K206" s="8"/>
      <c r="L206" s="43"/>
      <c r="M206" s="43"/>
      <c r="N206" s="43"/>
      <c r="O206" s="43"/>
      <c r="P206" s="8">
        <f t="shared" si="73"/>
        <v>0</v>
      </c>
      <c r="Q206" s="9"/>
    </row>
    <row r="207" spans="1:17" ht="19.5" hidden="1" customHeight="1" x14ac:dyDescent="0.2">
      <c r="A207" s="81">
        <v>3718700</v>
      </c>
      <c r="B207" s="11">
        <v>8700</v>
      </c>
      <c r="C207" s="46"/>
      <c r="D207" s="50" t="s">
        <v>439</v>
      </c>
      <c r="E207" s="8">
        <f t="shared" si="74"/>
        <v>0</v>
      </c>
      <c r="F207" s="12">
        <f>F208</f>
        <v>0</v>
      </c>
      <c r="G207" s="37">
        <f>G208</f>
        <v>0</v>
      </c>
      <c r="H207" s="37">
        <f>H208</f>
        <v>0</v>
      </c>
      <c r="I207" s="37">
        <f>I208</f>
        <v>0</v>
      </c>
      <c r="J207" s="8">
        <f t="shared" si="72"/>
        <v>0</v>
      </c>
      <c r="K207" s="8"/>
      <c r="L207" s="37"/>
      <c r="M207" s="37"/>
      <c r="N207" s="37"/>
      <c r="O207" s="37"/>
      <c r="P207" s="8">
        <f>E207+J207</f>
        <v>0</v>
      </c>
      <c r="Q207" s="9"/>
    </row>
    <row r="208" spans="1:17" ht="37.5" hidden="1" customHeight="1" x14ac:dyDescent="0.2">
      <c r="A208" s="81">
        <v>3718710</v>
      </c>
      <c r="B208" s="11">
        <v>8710</v>
      </c>
      <c r="C208" s="46" t="s">
        <v>440</v>
      </c>
      <c r="D208" s="122" t="s">
        <v>441</v>
      </c>
      <c r="E208" s="8">
        <f t="shared" si="74"/>
        <v>0</v>
      </c>
      <c r="F208" s="43"/>
      <c r="G208" s="13"/>
      <c r="H208" s="13"/>
      <c r="I208" s="13"/>
      <c r="J208" s="8">
        <f t="shared" si="72"/>
        <v>0</v>
      </c>
      <c r="K208" s="8"/>
      <c r="L208" s="13"/>
      <c r="M208" s="13"/>
      <c r="N208" s="13"/>
      <c r="O208" s="13"/>
      <c r="P208" s="8">
        <f t="shared" si="73"/>
        <v>0</v>
      </c>
      <c r="Q208" s="9"/>
    </row>
    <row r="209" spans="1:17" ht="51" customHeight="1" x14ac:dyDescent="0.2">
      <c r="A209" s="104"/>
      <c r="B209" s="218" t="s">
        <v>442</v>
      </c>
      <c r="C209" s="219"/>
      <c r="D209" s="220"/>
      <c r="E209" s="193">
        <f t="shared" ref="E209:P209" si="75">E195+E184+E180+E175+E155+E141+E113+E98+E64+E31+E11+E78</f>
        <v>41449108</v>
      </c>
      <c r="F209" s="193">
        <f t="shared" si="75"/>
        <v>29938378</v>
      </c>
      <c r="G209" s="193">
        <f t="shared" si="75"/>
        <v>13167091</v>
      </c>
      <c r="H209" s="193">
        <f t="shared" si="75"/>
        <v>335780</v>
      </c>
      <c r="I209" s="193">
        <f t="shared" si="75"/>
        <v>11510730</v>
      </c>
      <c r="J209" s="194">
        <f t="shared" si="75"/>
        <v>133889620.5</v>
      </c>
      <c r="K209" s="194">
        <f t="shared" si="75"/>
        <v>132789623.5</v>
      </c>
      <c r="L209" s="194">
        <f t="shared" si="75"/>
        <v>2850000</v>
      </c>
      <c r="M209" s="194">
        <f t="shared" si="75"/>
        <v>0</v>
      </c>
      <c r="N209" s="194">
        <f t="shared" si="75"/>
        <v>0</v>
      </c>
      <c r="O209" s="194">
        <f t="shared" si="75"/>
        <v>131039620.5</v>
      </c>
      <c r="P209" s="194">
        <f t="shared" si="75"/>
        <v>175338728.5</v>
      </c>
      <c r="Q209" s="9"/>
    </row>
    <row r="210" spans="1:17" ht="27.75" customHeight="1" x14ac:dyDescent="0.2">
      <c r="B210" s="195"/>
      <c r="C210" s="195"/>
      <c r="D210" s="195"/>
      <c r="E210" s="196"/>
      <c r="F210" s="197"/>
      <c r="G210" s="198"/>
      <c r="H210" s="198"/>
      <c r="I210" s="198"/>
      <c r="J210" s="198"/>
      <c r="K210" s="198"/>
      <c r="L210" s="198"/>
      <c r="M210" s="198"/>
      <c r="N210" s="198"/>
      <c r="O210" s="198"/>
      <c r="P210" s="196"/>
    </row>
    <row r="211" spans="1:17" x14ac:dyDescent="0.2">
      <c r="B211" s="145"/>
      <c r="C211" s="145"/>
      <c r="D211" s="199" t="s">
        <v>443</v>
      </c>
      <c r="E211" s="200"/>
      <c r="F211" s="200"/>
      <c r="G211" s="200"/>
      <c r="H211" s="200"/>
      <c r="I211" s="200"/>
      <c r="J211" s="200"/>
      <c r="K211" s="200"/>
      <c r="L211" s="200" t="s">
        <v>444</v>
      </c>
      <c r="M211" s="200"/>
      <c r="N211" s="201"/>
    </row>
    <row r="212" spans="1:17" x14ac:dyDescent="0.2">
      <c r="B212" s="145"/>
      <c r="C212" s="145"/>
      <c r="E212" s="201"/>
      <c r="F212" s="201"/>
      <c r="G212" s="201"/>
      <c r="H212" s="201"/>
      <c r="I212" s="201"/>
      <c r="M212" s="201"/>
      <c r="N212" s="201"/>
    </row>
    <row r="213" spans="1:17" x14ac:dyDescent="0.2">
      <c r="B213" s="145"/>
      <c r="C213" s="145"/>
      <c r="D213" s="146"/>
    </row>
    <row r="214" spans="1:17" x14ac:dyDescent="0.2">
      <c r="B214" s="145"/>
      <c r="C214" s="145"/>
      <c r="D214" s="146"/>
    </row>
    <row r="215" spans="1:17" x14ac:dyDescent="0.2">
      <c r="B215" s="145"/>
      <c r="C215" s="145"/>
      <c r="D215" s="146"/>
    </row>
    <row r="216" spans="1:17" x14ac:dyDescent="0.2">
      <c r="B216" s="145"/>
      <c r="C216" s="145"/>
      <c r="D216" s="146"/>
    </row>
    <row r="217" spans="1:17" x14ac:dyDescent="0.2">
      <c r="B217" s="145"/>
      <c r="C217" s="145"/>
      <c r="D217" s="146"/>
    </row>
    <row r="218" spans="1:17" x14ac:dyDescent="0.2">
      <c r="B218" s="145"/>
      <c r="C218" s="145"/>
      <c r="D218" s="146"/>
    </row>
    <row r="219" spans="1:17" x14ac:dyDescent="0.2">
      <c r="B219" s="145"/>
      <c r="C219" s="145"/>
      <c r="D219" s="146"/>
    </row>
    <row r="220" spans="1:17" x14ac:dyDescent="0.2">
      <c r="B220" s="145"/>
      <c r="C220" s="145"/>
      <c r="D220" s="146"/>
    </row>
    <row r="221" spans="1:17" x14ac:dyDescent="0.2">
      <c r="B221" s="145"/>
      <c r="C221" s="145"/>
      <c r="D221" s="146"/>
    </row>
    <row r="222" spans="1:17" x14ac:dyDescent="0.2">
      <c r="B222" s="145"/>
      <c r="C222" s="145"/>
      <c r="D222" s="146"/>
    </row>
    <row r="223" spans="1:17" x14ac:dyDescent="0.2">
      <c r="B223" s="145"/>
      <c r="C223" s="145"/>
      <c r="D223" s="146"/>
    </row>
    <row r="224" spans="1:17" x14ac:dyDescent="0.2">
      <c r="B224" s="145"/>
      <c r="C224" s="145"/>
      <c r="D224" s="146"/>
    </row>
    <row r="225" spans="2:4" x14ac:dyDescent="0.2">
      <c r="B225" s="145"/>
      <c r="C225" s="145"/>
      <c r="D225" s="146"/>
    </row>
    <row r="226" spans="2:4" x14ac:dyDescent="0.2">
      <c r="B226" s="145"/>
      <c r="C226" s="145"/>
      <c r="D226" s="146"/>
    </row>
    <row r="227" spans="2:4" x14ac:dyDescent="0.2">
      <c r="B227" s="145"/>
      <c r="C227" s="145"/>
      <c r="D227" s="146"/>
    </row>
    <row r="228" spans="2:4" x14ac:dyDescent="0.2">
      <c r="B228" s="145"/>
      <c r="C228" s="145"/>
      <c r="D228" s="146"/>
    </row>
    <row r="229" spans="2:4" x14ac:dyDescent="0.2">
      <c r="B229" s="145"/>
      <c r="C229" s="145"/>
      <c r="D229" s="146"/>
    </row>
    <row r="230" spans="2:4" x14ac:dyDescent="0.2">
      <c r="B230" s="145"/>
      <c r="C230" s="145"/>
      <c r="D230" s="146"/>
    </row>
    <row r="231" spans="2:4" x14ac:dyDescent="0.2">
      <c r="B231" s="145"/>
      <c r="C231" s="145"/>
      <c r="D231" s="146"/>
    </row>
    <row r="232" spans="2:4" x14ac:dyDescent="0.2">
      <c r="B232" s="145"/>
      <c r="C232" s="145"/>
      <c r="D232" s="146"/>
    </row>
    <row r="233" spans="2:4" x14ac:dyDescent="0.2">
      <c r="B233" s="145"/>
      <c r="C233" s="145"/>
      <c r="D233" s="146"/>
    </row>
    <row r="234" spans="2:4" x14ac:dyDescent="0.2">
      <c r="B234" s="145"/>
      <c r="C234" s="145"/>
      <c r="D234" s="146"/>
    </row>
    <row r="235" spans="2:4" x14ac:dyDescent="0.2">
      <c r="B235" s="145"/>
      <c r="C235" s="145"/>
      <c r="D235" s="146"/>
    </row>
    <row r="236" spans="2:4" x14ac:dyDescent="0.2">
      <c r="B236" s="145"/>
      <c r="C236" s="145"/>
      <c r="D236" s="146"/>
    </row>
    <row r="237" spans="2:4" x14ac:dyDescent="0.2">
      <c r="B237" s="145"/>
      <c r="C237" s="145"/>
      <c r="D237" s="146"/>
    </row>
    <row r="238" spans="2:4" x14ac:dyDescent="0.2">
      <c r="B238" s="145"/>
      <c r="C238" s="145"/>
      <c r="D238" s="146"/>
    </row>
    <row r="239" spans="2:4" x14ac:dyDescent="0.2">
      <c r="B239" s="145"/>
      <c r="C239" s="145"/>
      <c r="D239" s="146"/>
    </row>
    <row r="240" spans="2:4" x14ac:dyDescent="0.2">
      <c r="B240" s="145"/>
      <c r="C240" s="145"/>
      <c r="D240" s="146"/>
    </row>
    <row r="241" spans="2:4" x14ac:dyDescent="0.2">
      <c r="B241" s="145"/>
      <c r="C241" s="145"/>
      <c r="D241" s="146"/>
    </row>
    <row r="242" spans="2:4" x14ac:dyDescent="0.2">
      <c r="B242" s="145"/>
      <c r="C242" s="145"/>
      <c r="D242" s="146"/>
    </row>
    <row r="243" spans="2:4" x14ac:dyDescent="0.2">
      <c r="B243" s="145"/>
      <c r="C243" s="145"/>
      <c r="D243" s="146"/>
    </row>
    <row r="244" spans="2:4" x14ac:dyDescent="0.2">
      <c r="B244" s="145"/>
      <c r="C244" s="145"/>
      <c r="D244" s="146"/>
    </row>
    <row r="245" spans="2:4" x14ac:dyDescent="0.2">
      <c r="B245" s="145"/>
      <c r="C245" s="145"/>
      <c r="D245" s="146"/>
    </row>
    <row r="246" spans="2:4" x14ac:dyDescent="0.2">
      <c r="B246" s="145"/>
      <c r="C246" s="145"/>
      <c r="D246" s="146"/>
    </row>
    <row r="247" spans="2:4" x14ac:dyDescent="0.2">
      <c r="B247" s="145"/>
      <c r="C247" s="145"/>
      <c r="D247" s="146"/>
    </row>
    <row r="248" spans="2:4" x14ac:dyDescent="0.2">
      <c r="B248" s="145"/>
      <c r="C248" s="145"/>
      <c r="D248" s="146"/>
    </row>
    <row r="249" spans="2:4" x14ac:dyDescent="0.2">
      <c r="B249" s="145"/>
      <c r="C249" s="145"/>
      <c r="D249" s="146"/>
    </row>
    <row r="250" spans="2:4" x14ac:dyDescent="0.2">
      <c r="B250" s="145"/>
      <c r="C250" s="145"/>
      <c r="D250" s="146"/>
    </row>
    <row r="251" spans="2:4" x14ac:dyDescent="0.2">
      <c r="B251" s="145"/>
      <c r="C251" s="145"/>
      <c r="D251" s="146"/>
    </row>
    <row r="252" spans="2:4" x14ac:dyDescent="0.2">
      <c r="B252" s="145"/>
      <c r="C252" s="145"/>
      <c r="D252" s="146"/>
    </row>
    <row r="253" spans="2:4" x14ac:dyDescent="0.2">
      <c r="B253" s="145"/>
      <c r="C253" s="145"/>
      <c r="D253" s="146"/>
    </row>
    <row r="254" spans="2:4" x14ac:dyDescent="0.2">
      <c r="B254" s="145"/>
      <c r="C254" s="145"/>
      <c r="D254" s="146"/>
    </row>
    <row r="255" spans="2:4" x14ac:dyDescent="0.2">
      <c r="B255" s="145"/>
      <c r="C255" s="145"/>
      <c r="D255" s="146"/>
    </row>
    <row r="256" spans="2:4" x14ac:dyDescent="0.2">
      <c r="B256" s="145"/>
      <c r="C256" s="145"/>
      <c r="D256" s="146"/>
    </row>
    <row r="257" spans="2:4" x14ac:dyDescent="0.2">
      <c r="B257" s="145"/>
      <c r="C257" s="145"/>
      <c r="D257" s="146"/>
    </row>
    <row r="258" spans="2:4" x14ac:dyDescent="0.2">
      <c r="B258" s="145"/>
      <c r="C258" s="145"/>
      <c r="D258" s="146"/>
    </row>
    <row r="259" spans="2:4" x14ac:dyDescent="0.2">
      <c r="B259" s="145"/>
      <c r="C259" s="145"/>
      <c r="D259" s="146"/>
    </row>
    <row r="260" spans="2:4" x14ac:dyDescent="0.2">
      <c r="B260" s="145"/>
      <c r="C260" s="145"/>
      <c r="D260" s="146"/>
    </row>
    <row r="261" spans="2:4" x14ac:dyDescent="0.2">
      <c r="B261" s="145"/>
      <c r="C261" s="145"/>
      <c r="D261" s="146"/>
    </row>
    <row r="262" spans="2:4" x14ac:dyDescent="0.2">
      <c r="B262" s="145"/>
      <c r="C262" s="145"/>
      <c r="D262" s="146"/>
    </row>
    <row r="263" spans="2:4" x14ac:dyDescent="0.2">
      <c r="B263" s="145"/>
      <c r="C263" s="145"/>
      <c r="D263" s="146"/>
    </row>
    <row r="264" spans="2:4" x14ac:dyDescent="0.2">
      <c r="B264" s="145"/>
      <c r="C264" s="145"/>
      <c r="D264" s="146"/>
    </row>
    <row r="265" spans="2:4" x14ac:dyDescent="0.2">
      <c r="B265" s="145"/>
      <c r="C265" s="145"/>
      <c r="D265" s="146"/>
    </row>
    <row r="266" spans="2:4" x14ac:dyDescent="0.2">
      <c r="B266" s="145"/>
      <c r="C266" s="145"/>
      <c r="D266" s="146"/>
    </row>
    <row r="267" spans="2:4" x14ac:dyDescent="0.2">
      <c r="B267" s="145"/>
      <c r="C267" s="145"/>
      <c r="D267" s="146"/>
    </row>
    <row r="268" spans="2:4" x14ac:dyDescent="0.2">
      <c r="B268" s="145"/>
      <c r="C268" s="145"/>
      <c r="D268" s="146"/>
    </row>
    <row r="269" spans="2:4" x14ac:dyDescent="0.2">
      <c r="B269" s="145"/>
      <c r="C269" s="145"/>
      <c r="D269" s="146"/>
    </row>
    <row r="270" spans="2:4" x14ac:dyDescent="0.2">
      <c r="B270" s="145"/>
      <c r="C270" s="145"/>
      <c r="D270" s="146"/>
    </row>
    <row r="271" spans="2:4" x14ac:dyDescent="0.2">
      <c r="B271" s="145"/>
      <c r="C271" s="145"/>
      <c r="D271" s="146"/>
    </row>
    <row r="272" spans="2:4" x14ac:dyDescent="0.2">
      <c r="B272" s="145"/>
      <c r="C272" s="145"/>
      <c r="D272" s="146"/>
    </row>
    <row r="273" spans="2:4" x14ac:dyDescent="0.2">
      <c r="B273" s="145"/>
      <c r="C273" s="145"/>
      <c r="D273" s="146"/>
    </row>
    <row r="274" spans="2:4" x14ac:dyDescent="0.2">
      <c r="B274" s="145"/>
      <c r="C274" s="145"/>
      <c r="D274" s="146"/>
    </row>
    <row r="275" spans="2:4" x14ac:dyDescent="0.2">
      <c r="B275" s="145"/>
      <c r="C275" s="145"/>
      <c r="D275" s="146"/>
    </row>
    <row r="276" spans="2:4" x14ac:dyDescent="0.2">
      <c r="B276" s="145"/>
      <c r="C276" s="145"/>
      <c r="D276" s="146"/>
    </row>
    <row r="277" spans="2:4" x14ac:dyDescent="0.2">
      <c r="B277" s="145"/>
      <c r="C277" s="145"/>
      <c r="D277" s="146"/>
    </row>
    <row r="278" spans="2:4" x14ac:dyDescent="0.2">
      <c r="B278" s="145"/>
      <c r="C278" s="145"/>
      <c r="D278" s="146"/>
    </row>
    <row r="279" spans="2:4" x14ac:dyDescent="0.2">
      <c r="B279" s="145"/>
      <c r="C279" s="145"/>
      <c r="D279" s="146"/>
    </row>
    <row r="280" spans="2:4" x14ac:dyDescent="0.2">
      <c r="B280" s="145"/>
      <c r="C280" s="145"/>
      <c r="D280" s="146"/>
    </row>
    <row r="281" spans="2:4" x14ac:dyDescent="0.2">
      <c r="B281" s="145"/>
      <c r="C281" s="145"/>
      <c r="D281" s="146"/>
    </row>
    <row r="282" spans="2:4" x14ac:dyDescent="0.2">
      <c r="B282" s="145"/>
      <c r="C282" s="145"/>
      <c r="D282" s="146"/>
    </row>
    <row r="283" spans="2:4" x14ac:dyDescent="0.2">
      <c r="B283" s="145"/>
      <c r="C283" s="145"/>
      <c r="D283" s="146"/>
    </row>
    <row r="284" spans="2:4" x14ac:dyDescent="0.2">
      <c r="B284" s="145"/>
      <c r="C284" s="145"/>
      <c r="D284" s="146"/>
    </row>
    <row r="285" spans="2:4" x14ac:dyDescent="0.2">
      <c r="B285" s="145"/>
      <c r="C285" s="145"/>
      <c r="D285" s="146"/>
    </row>
    <row r="286" spans="2:4" x14ac:dyDescent="0.2">
      <c r="B286" s="145"/>
      <c r="C286" s="145"/>
      <c r="D286" s="146"/>
    </row>
    <row r="287" spans="2:4" x14ac:dyDescent="0.2">
      <c r="B287" s="145"/>
      <c r="C287" s="145"/>
      <c r="D287" s="146"/>
    </row>
    <row r="288" spans="2:4" x14ac:dyDescent="0.2">
      <c r="B288" s="145"/>
      <c r="C288" s="145"/>
      <c r="D288" s="146"/>
    </row>
    <row r="289" spans="2:4" x14ac:dyDescent="0.2">
      <c r="B289" s="145"/>
      <c r="C289" s="145"/>
      <c r="D289" s="146"/>
    </row>
    <row r="290" spans="2:4" x14ac:dyDescent="0.2">
      <c r="B290" s="145"/>
      <c r="C290" s="145"/>
      <c r="D290" s="146"/>
    </row>
    <row r="291" spans="2:4" x14ac:dyDescent="0.2">
      <c r="B291" s="145"/>
      <c r="C291" s="145"/>
      <c r="D291" s="146"/>
    </row>
    <row r="292" spans="2:4" x14ac:dyDescent="0.2">
      <c r="B292" s="145"/>
      <c r="C292" s="145"/>
      <c r="D292" s="146"/>
    </row>
    <row r="293" spans="2:4" x14ac:dyDescent="0.2">
      <c r="B293" s="145"/>
      <c r="C293" s="145"/>
      <c r="D293" s="146"/>
    </row>
    <row r="294" spans="2:4" x14ac:dyDescent="0.2">
      <c r="B294" s="145"/>
      <c r="C294" s="145"/>
      <c r="D294" s="146"/>
    </row>
    <row r="295" spans="2:4" x14ac:dyDescent="0.2">
      <c r="B295" s="145"/>
      <c r="C295" s="145"/>
      <c r="D295" s="146"/>
    </row>
    <row r="296" spans="2:4" x14ac:dyDescent="0.2">
      <c r="B296" s="145"/>
      <c r="C296" s="145"/>
      <c r="D296" s="146"/>
    </row>
    <row r="297" spans="2:4" x14ac:dyDescent="0.2">
      <c r="B297" s="145"/>
      <c r="C297" s="145"/>
      <c r="D297" s="146"/>
    </row>
    <row r="298" spans="2:4" x14ac:dyDescent="0.2">
      <c r="B298" s="145"/>
      <c r="C298" s="145"/>
      <c r="D298" s="146"/>
    </row>
    <row r="299" spans="2:4" x14ac:dyDescent="0.2">
      <c r="B299" s="145"/>
      <c r="C299" s="145"/>
      <c r="D299" s="146"/>
    </row>
    <row r="300" spans="2:4" x14ac:dyDescent="0.2">
      <c r="B300" s="145"/>
      <c r="C300" s="145"/>
      <c r="D300" s="146"/>
    </row>
    <row r="301" spans="2:4" x14ac:dyDescent="0.2">
      <c r="B301" s="145"/>
      <c r="C301" s="145"/>
      <c r="D301" s="146"/>
    </row>
    <row r="302" spans="2:4" x14ac:dyDescent="0.2">
      <c r="B302" s="145"/>
      <c r="C302" s="145"/>
      <c r="D302" s="146"/>
    </row>
    <row r="303" spans="2:4" x14ac:dyDescent="0.2">
      <c r="B303" s="145"/>
      <c r="C303" s="145"/>
      <c r="D303" s="146"/>
    </row>
    <row r="304" spans="2:4" x14ac:dyDescent="0.2">
      <c r="B304" s="145"/>
      <c r="C304" s="145"/>
      <c r="D304" s="146"/>
    </row>
    <row r="305" spans="2:4" x14ac:dyDescent="0.2">
      <c r="B305" s="145"/>
      <c r="C305" s="145"/>
      <c r="D305" s="146"/>
    </row>
    <row r="306" spans="2:4" x14ac:dyDescent="0.2">
      <c r="B306" s="145"/>
      <c r="C306" s="145"/>
      <c r="D306" s="146"/>
    </row>
    <row r="307" spans="2:4" x14ac:dyDescent="0.2">
      <c r="B307" s="145"/>
      <c r="C307" s="145"/>
      <c r="D307" s="146"/>
    </row>
    <row r="308" spans="2:4" x14ac:dyDescent="0.2">
      <c r="B308" s="145"/>
      <c r="C308" s="145"/>
      <c r="D308" s="146"/>
    </row>
    <row r="309" spans="2:4" x14ac:dyDescent="0.2">
      <c r="B309" s="145"/>
      <c r="C309" s="145"/>
      <c r="D309" s="146"/>
    </row>
    <row r="310" spans="2:4" x14ac:dyDescent="0.2">
      <c r="B310" s="145"/>
      <c r="C310" s="145"/>
      <c r="D310" s="146"/>
    </row>
    <row r="311" spans="2:4" x14ac:dyDescent="0.2">
      <c r="B311" s="145"/>
      <c r="C311" s="145"/>
      <c r="D311" s="146"/>
    </row>
    <row r="312" spans="2:4" x14ac:dyDescent="0.2">
      <c r="B312" s="145"/>
      <c r="C312" s="145"/>
      <c r="D312" s="146"/>
    </row>
    <row r="313" spans="2:4" x14ac:dyDescent="0.2">
      <c r="B313" s="145"/>
      <c r="C313" s="145"/>
      <c r="D313" s="146"/>
    </row>
    <row r="314" spans="2:4" x14ac:dyDescent="0.2">
      <c r="B314" s="145"/>
      <c r="C314" s="145"/>
      <c r="D314" s="146"/>
    </row>
    <row r="315" spans="2:4" x14ac:dyDescent="0.2">
      <c r="B315" s="145"/>
      <c r="C315" s="145"/>
      <c r="D315" s="146"/>
    </row>
    <row r="316" spans="2:4" x14ac:dyDescent="0.2">
      <c r="B316" s="145"/>
      <c r="C316" s="145"/>
      <c r="D316" s="146"/>
    </row>
    <row r="317" spans="2:4" x14ac:dyDescent="0.2">
      <c r="B317" s="145"/>
      <c r="C317" s="145"/>
      <c r="D317" s="146"/>
    </row>
    <row r="318" spans="2:4" x14ac:dyDescent="0.2">
      <c r="B318" s="145"/>
      <c r="C318" s="145"/>
      <c r="D318" s="146"/>
    </row>
    <row r="319" spans="2:4" x14ac:dyDescent="0.2">
      <c r="B319" s="145"/>
      <c r="C319" s="145"/>
      <c r="D319" s="146"/>
    </row>
    <row r="320" spans="2:4" x14ac:dyDescent="0.2">
      <c r="B320" s="145"/>
      <c r="C320" s="145"/>
      <c r="D320" s="146"/>
    </row>
    <row r="321" spans="2:4" x14ac:dyDescent="0.2">
      <c r="B321" s="145"/>
      <c r="C321" s="145"/>
      <c r="D321" s="146"/>
    </row>
    <row r="322" spans="2:4" x14ac:dyDescent="0.2">
      <c r="B322" s="145"/>
      <c r="C322" s="145"/>
      <c r="D322" s="146"/>
    </row>
    <row r="323" spans="2:4" x14ac:dyDescent="0.2">
      <c r="B323" s="145"/>
      <c r="C323" s="145"/>
      <c r="D323" s="146"/>
    </row>
    <row r="324" spans="2:4" x14ac:dyDescent="0.2">
      <c r="B324" s="145"/>
      <c r="C324" s="145"/>
      <c r="D324" s="146"/>
    </row>
    <row r="325" spans="2:4" x14ac:dyDescent="0.2">
      <c r="B325" s="145"/>
      <c r="C325" s="145"/>
      <c r="D325" s="146"/>
    </row>
    <row r="326" spans="2:4" x14ac:dyDescent="0.2">
      <c r="B326" s="145"/>
      <c r="C326" s="145"/>
      <c r="D326" s="146"/>
    </row>
    <row r="327" spans="2:4" x14ac:dyDescent="0.2">
      <c r="B327" s="145"/>
      <c r="C327" s="145"/>
      <c r="D327" s="146"/>
    </row>
    <row r="328" spans="2:4" x14ac:dyDescent="0.2">
      <c r="B328" s="145"/>
      <c r="C328" s="145"/>
      <c r="D328" s="146"/>
    </row>
    <row r="329" spans="2:4" x14ac:dyDescent="0.2">
      <c r="B329" s="145"/>
      <c r="C329" s="145"/>
      <c r="D329" s="146"/>
    </row>
    <row r="330" spans="2:4" x14ac:dyDescent="0.2">
      <c r="B330" s="145"/>
      <c r="C330" s="145"/>
      <c r="D330" s="146"/>
    </row>
    <row r="331" spans="2:4" x14ac:dyDescent="0.2">
      <c r="B331" s="145"/>
      <c r="C331" s="145"/>
      <c r="D331" s="146"/>
    </row>
    <row r="332" spans="2:4" x14ac:dyDescent="0.2">
      <c r="B332" s="145"/>
      <c r="C332" s="145"/>
      <c r="D332" s="146"/>
    </row>
    <row r="333" spans="2:4" x14ac:dyDescent="0.2">
      <c r="B333" s="145"/>
      <c r="C333" s="145"/>
      <c r="D333" s="146"/>
    </row>
    <row r="334" spans="2:4" x14ac:dyDescent="0.2">
      <c r="B334" s="145"/>
      <c r="C334" s="145"/>
      <c r="D334" s="146"/>
    </row>
    <row r="335" spans="2:4" x14ac:dyDescent="0.2">
      <c r="B335" s="145"/>
      <c r="C335" s="145"/>
      <c r="D335" s="146"/>
    </row>
    <row r="336" spans="2:4" x14ac:dyDescent="0.2">
      <c r="B336" s="145"/>
      <c r="C336" s="145"/>
      <c r="D336" s="146"/>
    </row>
    <row r="337" spans="2:4" x14ac:dyDescent="0.2">
      <c r="B337" s="145"/>
      <c r="C337" s="145"/>
      <c r="D337" s="146"/>
    </row>
    <row r="338" spans="2:4" x14ac:dyDescent="0.2">
      <c r="B338" s="145"/>
      <c r="C338" s="145"/>
      <c r="D338" s="146"/>
    </row>
    <row r="339" spans="2:4" x14ac:dyDescent="0.2">
      <c r="B339" s="145"/>
      <c r="C339" s="145"/>
      <c r="D339" s="146"/>
    </row>
    <row r="340" spans="2:4" x14ac:dyDescent="0.2">
      <c r="B340" s="145"/>
      <c r="C340" s="145"/>
      <c r="D340" s="146"/>
    </row>
    <row r="341" spans="2:4" x14ac:dyDescent="0.2">
      <c r="B341" s="145"/>
      <c r="C341" s="145"/>
      <c r="D341" s="146"/>
    </row>
    <row r="342" spans="2:4" x14ac:dyDescent="0.2">
      <c r="B342" s="145"/>
      <c r="C342" s="145"/>
      <c r="D342" s="146"/>
    </row>
    <row r="343" spans="2:4" x14ac:dyDescent="0.2">
      <c r="B343" s="145"/>
      <c r="C343" s="145"/>
      <c r="D343" s="146"/>
    </row>
    <row r="344" spans="2:4" x14ac:dyDescent="0.2">
      <c r="B344" s="145"/>
      <c r="C344" s="145"/>
      <c r="D344" s="146"/>
    </row>
    <row r="345" spans="2:4" x14ac:dyDescent="0.2">
      <c r="B345" s="145"/>
      <c r="C345" s="145"/>
      <c r="D345" s="146"/>
    </row>
    <row r="346" spans="2:4" x14ac:dyDescent="0.2">
      <c r="B346" s="145"/>
      <c r="C346" s="145"/>
      <c r="D346" s="146"/>
    </row>
    <row r="347" spans="2:4" x14ac:dyDescent="0.2">
      <c r="B347" s="145"/>
      <c r="C347" s="145"/>
      <c r="D347" s="146"/>
    </row>
    <row r="348" spans="2:4" x14ac:dyDescent="0.2">
      <c r="B348" s="145"/>
      <c r="C348" s="145"/>
      <c r="D348" s="146"/>
    </row>
    <row r="349" spans="2:4" x14ac:dyDescent="0.2">
      <c r="B349" s="145"/>
      <c r="C349" s="145"/>
      <c r="D349" s="146"/>
    </row>
    <row r="350" spans="2:4" x14ac:dyDescent="0.2">
      <c r="B350" s="145"/>
      <c r="C350" s="145"/>
      <c r="D350" s="146"/>
    </row>
    <row r="351" spans="2:4" x14ac:dyDescent="0.2">
      <c r="B351" s="145"/>
      <c r="C351" s="145"/>
      <c r="D351" s="146"/>
    </row>
    <row r="352" spans="2:4" x14ac:dyDescent="0.2">
      <c r="B352" s="145"/>
      <c r="C352" s="145"/>
      <c r="D352" s="146"/>
    </row>
    <row r="353" spans="2:4" x14ac:dyDescent="0.2">
      <c r="B353" s="145"/>
      <c r="C353" s="145"/>
      <c r="D353" s="146"/>
    </row>
    <row r="354" spans="2:4" x14ac:dyDescent="0.2">
      <c r="B354" s="145"/>
      <c r="C354" s="145"/>
      <c r="D354" s="146"/>
    </row>
    <row r="355" spans="2:4" x14ac:dyDescent="0.2">
      <c r="B355" s="145"/>
      <c r="C355" s="145"/>
      <c r="D355" s="146"/>
    </row>
    <row r="356" spans="2:4" x14ac:dyDescent="0.2">
      <c r="B356" s="145"/>
      <c r="C356" s="145"/>
      <c r="D356" s="146"/>
    </row>
    <row r="357" spans="2:4" x14ac:dyDescent="0.2">
      <c r="B357" s="145"/>
      <c r="C357" s="145"/>
      <c r="D357" s="146"/>
    </row>
    <row r="358" spans="2:4" x14ac:dyDescent="0.2">
      <c r="B358" s="145"/>
      <c r="C358" s="145"/>
      <c r="D358" s="146"/>
    </row>
    <row r="359" spans="2:4" x14ac:dyDescent="0.2">
      <c r="B359" s="145"/>
      <c r="C359" s="145"/>
      <c r="D359" s="146"/>
    </row>
    <row r="360" spans="2:4" x14ac:dyDescent="0.2">
      <c r="B360" s="145"/>
      <c r="C360" s="145"/>
      <c r="D360" s="146"/>
    </row>
    <row r="361" spans="2:4" x14ac:dyDescent="0.2">
      <c r="B361" s="145"/>
      <c r="C361" s="145"/>
      <c r="D361" s="146"/>
    </row>
    <row r="362" spans="2:4" x14ac:dyDescent="0.2">
      <c r="B362" s="145"/>
      <c r="C362" s="145"/>
      <c r="D362" s="146"/>
    </row>
    <row r="363" spans="2:4" x14ac:dyDescent="0.2">
      <c r="B363" s="145"/>
      <c r="C363" s="145"/>
      <c r="D363" s="146"/>
    </row>
    <row r="364" spans="2:4" x14ac:dyDescent="0.2">
      <c r="B364" s="145"/>
      <c r="C364" s="145"/>
      <c r="D364" s="146"/>
    </row>
    <row r="365" spans="2:4" x14ac:dyDescent="0.2">
      <c r="B365" s="145"/>
      <c r="C365" s="145"/>
      <c r="D365" s="146"/>
    </row>
  </sheetData>
  <autoFilter ref="Q3:Q365">
    <filterColumn colId="0">
      <customFilters and="1">
        <customFilter operator="notEqual" val="0"/>
      </customFilters>
    </filterColumn>
  </autoFilter>
  <mergeCells count="21">
    <mergeCell ref="B209:D209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  <mergeCell ref="L3:P3"/>
    <mergeCell ref="D4:P4"/>
    <mergeCell ref="A5:C5"/>
    <mergeCell ref="D5:P5"/>
    <mergeCell ref="A7:A9"/>
    <mergeCell ref="B7:B9"/>
    <mergeCell ref="C7:C9"/>
    <mergeCell ref="D7:D9"/>
    <mergeCell ref="E7:I7"/>
    <mergeCell ref="J7:O7"/>
  </mergeCells>
  <pageMargins left="0.78740157480314965" right="0" top="0.78740157480314965" bottom="1.1811023622047245" header="0" footer="0"/>
  <pageSetup paperSize="9" scale="57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дод-3</vt:lpstr>
      <vt:lpstr>'дод-3'!Область_печати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2021-02-12T12:00:11Z</cp:lastPrinted>
  <dcterms:created xsi:type="dcterms:W3CDTF">2021-02-12T11:42:57Z</dcterms:created>
  <dcterms:modified xsi:type="dcterms:W3CDTF">2021-02-12T12:00:15Z</dcterms:modified>
</cp:coreProperties>
</file>