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7795" windowHeight="13365"/>
  </bookViews>
  <sheets>
    <sheet name="d-1" sheetId="1" r:id="rId1"/>
  </sheets>
  <definedNames>
    <definedName name="_xlnm.Print_Area" localSheetId="0">'d-1'!$A$1:$E$103</definedName>
  </definedNames>
  <calcPr calcId="144525" refMode="R1C1"/>
</workbook>
</file>

<file path=xl/calcChain.xml><?xml version="1.0" encoding="utf-8"?>
<calcChain xmlns="http://schemas.openxmlformats.org/spreadsheetml/2006/main">
  <c r="E96" i="1"/>
  <c r="D95"/>
  <c r="E95" s="1"/>
  <c r="C95"/>
  <c r="E94"/>
  <c r="E93"/>
  <c r="D92"/>
  <c r="D98" s="1"/>
  <c r="E98" s="1"/>
  <c r="C92"/>
  <c r="C98" s="1"/>
  <c r="D91"/>
  <c r="C91"/>
  <c r="E90"/>
  <c r="E91" s="1"/>
  <c r="E89"/>
  <c r="D88"/>
  <c r="C88"/>
  <c r="E88" s="1"/>
  <c r="E87"/>
  <c r="E86"/>
  <c r="E85"/>
  <c r="E84"/>
  <c r="E83"/>
  <c r="D81"/>
  <c r="C81"/>
  <c r="E81" s="1"/>
  <c r="E80"/>
  <c r="D79"/>
  <c r="C79"/>
  <c r="C97" s="1"/>
  <c r="E76"/>
  <c r="E75"/>
  <c r="E74"/>
  <c r="E73"/>
  <c r="E72"/>
  <c r="E71"/>
  <c r="E70"/>
  <c r="E69"/>
  <c r="E68"/>
  <c r="E67"/>
  <c r="E66"/>
  <c r="E65"/>
  <c r="D64"/>
  <c r="C64"/>
  <c r="E64" s="1"/>
  <c r="D63"/>
  <c r="C63"/>
  <c r="E62"/>
  <c r="E63" s="1"/>
  <c r="E61"/>
  <c r="E60"/>
  <c r="E59"/>
  <c r="E58"/>
  <c r="D57"/>
  <c r="E57" s="1"/>
  <c r="C57"/>
  <c r="C56"/>
  <c r="D53"/>
  <c r="C53"/>
  <c r="E51"/>
  <c r="E50"/>
  <c r="D49"/>
  <c r="E49" s="1"/>
  <c r="C49"/>
  <c r="E48"/>
  <c r="E47"/>
  <c r="E46"/>
  <c r="E45"/>
  <c r="E44"/>
  <c r="E43"/>
  <c r="D41"/>
  <c r="C41"/>
  <c r="E41" s="1"/>
  <c r="D40"/>
  <c r="E40" s="1"/>
  <c r="C40"/>
  <c r="E39"/>
  <c r="E38"/>
  <c r="E37"/>
  <c r="E36"/>
  <c r="E35"/>
  <c r="E34"/>
  <c r="D33"/>
  <c r="C33"/>
  <c r="C32" s="1"/>
  <c r="D32"/>
  <c r="E32" s="1"/>
  <c r="E30"/>
  <c r="E29"/>
  <c r="D28"/>
  <c r="C28"/>
  <c r="E28" s="1"/>
  <c r="E27"/>
  <c r="E26"/>
  <c r="E25"/>
  <c r="E24"/>
  <c r="D23"/>
  <c r="E23" s="1"/>
  <c r="C23"/>
  <c r="C22"/>
  <c r="C21" s="1"/>
  <c r="E20"/>
  <c r="E19"/>
  <c r="D18"/>
  <c r="C18"/>
  <c r="E18" s="1"/>
  <c r="E17"/>
  <c r="D16"/>
  <c r="C16"/>
  <c r="C15" s="1"/>
  <c r="D15"/>
  <c r="E13"/>
  <c r="E12"/>
  <c r="D11"/>
  <c r="C11"/>
  <c r="C10" l="1"/>
  <c r="C77" s="1"/>
  <c r="C99" s="1"/>
  <c r="E15"/>
  <c r="E11"/>
  <c r="E16"/>
  <c r="E33"/>
  <c r="E79"/>
  <c r="E92"/>
  <c r="D97"/>
  <c r="E97" s="1"/>
  <c r="D22"/>
  <c r="D56"/>
  <c r="E56" s="1"/>
  <c r="E22" l="1"/>
  <c r="D21"/>
  <c r="E21" l="1"/>
  <c r="D10"/>
  <c r="E10" l="1"/>
  <c r="D77"/>
  <c r="E77" l="1"/>
  <c r="D99"/>
  <c r="E99" s="1"/>
</calcChain>
</file>

<file path=xl/sharedStrings.xml><?xml version="1.0" encoding="utf-8"?>
<sst xmlns="http://schemas.openxmlformats.org/spreadsheetml/2006/main" count="122" uniqueCount="101">
  <si>
    <t>Додаток 1</t>
  </si>
  <si>
    <t xml:space="preserve">Звіт про виконання доходів  бюджету Тернопільської міської територіальної громади за 2020 рік </t>
  </si>
  <si>
    <t>Код Бюджетної класифікації</t>
  </si>
  <si>
    <t>Найменування доходів згідно із Бюджетною класифікацією</t>
  </si>
  <si>
    <t xml:space="preserve">План 2020р. </t>
  </si>
  <si>
    <t>Факт                     2020р.</t>
  </si>
  <si>
    <t>% виконання річного плану</t>
  </si>
  <si>
    <t xml:space="preserve"> </t>
  </si>
  <si>
    <t>ЗАГАЛЬНИЙ 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</si>
  <si>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</si>
  <si>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</si>
  <si>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</si>
  <si>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</si>
  <si>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Податок на прибуток підприємств</t>
  </si>
  <si>
    <t>Рентна плата та плата за використання інших природних ресурсів</t>
  </si>
  <si>
    <t>х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</si>
  <si>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</si>
  <si>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</si>
  <si>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</si>
  <si>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</t>
  </si>
  <si>
    <t>Акцизний податок з реалізації  суб"єктами господарювання  роздрібної торгівлі підакцизних товарів</t>
  </si>
  <si>
    <t>Місцеві податки і збори</t>
  </si>
  <si>
    <t xml:space="preserve">Місцеві податки </t>
  </si>
  <si>
    <t>Податок на  майно</t>
  </si>
  <si>
    <t>180101-180104</t>
  </si>
  <si>
    <t>Податок на нерухоме майно, відмінне від земельної ділянки</t>
  </si>
  <si>
    <t>180105-180109</t>
  </si>
  <si>
    <t xml:space="preserve">Плата за землю </t>
  </si>
  <si>
    <t>180110-180111</t>
  </si>
  <si>
    <t xml:space="preserve">Транспортний податок </t>
  </si>
  <si>
    <t xml:space="preserve">Єдиний податок </t>
  </si>
  <si>
    <t>Місцеві збори</t>
  </si>
  <si>
    <t>Збір за місця для паркування транспортних засобів</t>
  </si>
  <si>
    <t>Туристичний збір</t>
  </si>
  <si>
    <t>Збір за провадження деяких видів підприємницької  діяльності, що справлявся до 1 счня 2015 року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</si>
  <si>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</si>
  <si>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</si>
  <si>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об"єднань …</t>
  </si>
  <si>
    <t>Плата за розміщення тимчасово вільних коштів місцевих бюджетів</t>
  </si>
  <si>
    <t>Інші надходження</t>
  </si>
  <si>
    <t>Адміністративні штрафи та інші санкції</t>
  </si>
  <si>
    <t>Адміністративні штрафи та штрафні  санкції за порушення законодавства  у сфері виробництва та обігу алкогольних напоїв 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</si>
  <si>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</si>
  <si>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</t>
  </si>
  <si>
    <t>Плата за надання  адміністративних послуг</t>
  </si>
  <si>
    <t>Плата за ліцензії  на певні види господарської діяльності  та сертифікати…</t>
  </si>
  <si>
    <t>Адміністративний збір за проведення державної  реєстрації юридичних осіб,  фізичних осіб-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</si>
  <si>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</si>
  <si>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</si>
  <si>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 речових прав на нерухоме майно, та їх обтяжень …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</si>
  <si>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</si>
  <si>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</si>
  <si>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</si>
  <si>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 сум кредиторської  та депонентської  заборгованості підприємств, організацій та установ…</t>
  </si>
  <si>
    <t>Надходження коштів з рахунків виборчих фондів</t>
  </si>
  <si>
    <t>Доходи від операцій з капіталом</t>
  </si>
  <si>
    <t>Кошти від реалізації безхазяйого майна, знахідок, спадкового майна, одержаного територіальною громадою …</t>
  </si>
  <si>
    <t>Надходження коштів від Державного фонду дорогоцінних металів і дорогоцінного каміння</t>
  </si>
  <si>
    <t>Міжбюджетні трансферти</t>
  </si>
  <si>
    <t>Субвенції з державного бюджету місцевим бюджетам</t>
  </si>
  <si>
    <t>Освітня  субвенція з державного бюджету місцевим бюджетам</t>
  </si>
  <si>
    <t>Медична субвенція з державного бюджету місцевим бюджетам</t>
  </si>
  <si>
    <t xml:space="preserve"> Субвенція з державного бюджету місцевим бюджетам на здіснення заходів щодо соц-економічного розвитку  окремих територій</t>
  </si>
  <si>
    <t>Субвенція з державного бюджету бюджету  Тернопільської міської об"єднаної територіальної  громади на реконструкцію шляхопроводу через залізничну колію на вул.Обїзна в р-ні вул.Гайової в м.Тернополі</t>
  </si>
  <si>
    <t>Дотації з місцевих бюджетів іншим місцевим бюджетам</t>
  </si>
  <si>
    <t>Дотація з місцевого бюджету  на здійснення переданих з державного бюджету видатків з утримання закладів  освіти та охорони здоров"я …</t>
  </si>
  <si>
    <t>Субвенції з місцевих бюджетів іншим  місцевим бюджетам</t>
  </si>
  <si>
    <t>Субвенція з місцевого бюджету на виплату грошової компенсації за належні для отримання жилі приміщення для сімей  осіб, визначених абзацамит 5-8  пункту  1 статті  10 Закону України"Про статус ветеранів війни, гарантії їх соціального захисту"…</t>
  </si>
  <si>
    <t>Субвенція з місцевого бюджету на виплату грошової компенсації за належні для отримання жилі приміщення для сімей  участинків бойових дій на території інших держав …</t>
  </si>
  <si>
    <t>Субвенція з місцевого бюджету на проектні,будівельно-ремонтні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дітей-сиріт,дітей,позбавлених батьківського піклування …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</si>
  <si>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</si>
  <si>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</si>
  <si>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</si>
  <si>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здоров"я за рахунок коштів медичної субвенції</t>
  </si>
  <si>
    <t>Субвенція з місцевого бюджету на проведення виборів депутатів місцевих рад та сільських, селещних, міських голів, за рахунок відповідної субвенції з держбюджету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</si>
  <si>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</si>
  <si>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здоров"я зва рахунок відповідної субвенції з державного бюджету</t>
  </si>
  <si>
    <t>Субвенція з місцевого на реалізацію проектів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держбюджету</t>
  </si>
  <si>
    <t>Субвенція з місцевого бюджету на забезпечення подачею кисню ліжкового фонду закладів охорони здоров"я, які надають стаціонарну медичну допомогу пацієнтам з гострою. распіраторною хворобою COVID-19, сприченою короновірусом SARS-CoV-2, за рахунок відповідної субвенції з держбюджету</t>
  </si>
  <si>
    <t>РАЗОМ ДОХОДІВ ЗАГАЛЬНОГО ФОНДУ</t>
  </si>
  <si>
    <t>СПЕЦІАЛЬНИЙ ФОНД</t>
  </si>
  <si>
    <t>Екологічний податок</t>
  </si>
  <si>
    <t>Надходження коштів від відшкодування витрат с/г виробництва</t>
  </si>
  <si>
    <t>Інші надходження до фондів охорони навколишнього природного середовища</t>
  </si>
  <si>
    <t>Грошові стягнення за шкоду, заподіяну 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</si>
  <si>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…міськими радами</t>
  </si>
  <si>
    <t>Надходження коштів  пайової участі в розвитку інфраструктури населеного пункту</t>
  </si>
  <si>
    <t>Власні надходження бюджетних установ</t>
  </si>
  <si>
    <t>Кошти від відчуження майна, що ... перебуває  в комунальній власності</t>
  </si>
  <si>
    <t>Кошти від продажу землі</t>
  </si>
  <si>
    <t>Кошти від продажу земельних ділянок несільськогосподарського призначення, що перебувають у  державній або комунальній власності...</t>
  </si>
  <si>
    <t>Субвенція з державного бюджету  місцевим бюджетам на створення нових, будівельно - ремонтні роботи існуючих палаців спорту та завершення розпочатих у попередньому періоді робіт з будівницва/реконструкції палаців спорту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</si>
  <si>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</si>
  <si>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Цільові фонди</t>
  </si>
  <si>
    <t>Цільові фонди, утворені ... органами місцевого самовр.  та місцевими органами виконавчої влади</t>
  </si>
  <si>
    <t>РАЗОМ ДОХОДІВ СПЕЦІАЛЬНОГО ФОНДУ</t>
  </si>
  <si>
    <t>в тому числі бюджет розвитку</t>
  </si>
  <si>
    <t>ВСЬОГО ДОХОДІВ БЮДЖЕТУ</t>
  </si>
  <si>
    <t xml:space="preserve">Міський голова </t>
  </si>
  <si>
    <t>Сергій НАДАЛ</t>
  </si>
  <si>
    <t>до рішення міської ради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</si>
</sst>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8" fillId="0" borderId="0"/>
    <xf numFmtId="0" fontId="21" fillId="0" borderId="0"/>
  </cellStyleXfs>
  <cellXfs count="57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2" applyFont="1" applyAlignment="1">
      <alignment horizontal="justify"/>
    </xf>
    <xf numFmtId="0" fontId="6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 shrinkToFit="1"/>
    </xf>
    <xf numFmtId="164" fontId="12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 shrinkToFit="1"/>
    </xf>
    <xf numFmtId="164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 shrinkToFit="1"/>
    </xf>
    <xf numFmtId="164" fontId="14" fillId="0" borderId="1" xfId="1" applyNumberFormat="1" applyFont="1" applyBorder="1" applyAlignment="1">
      <alignment horizontal="center" vertical="center"/>
    </xf>
    <xf numFmtId="0" fontId="15" fillId="0" borderId="1" xfId="2" applyFont="1" applyBorder="1"/>
    <xf numFmtId="0" fontId="16" fillId="0" borderId="1" xfId="1" applyFont="1" applyBorder="1" applyAlignment="1">
      <alignment horizontal="left" vertical="center" wrapText="1" shrinkToFit="1"/>
    </xf>
    <xf numFmtId="0" fontId="16" fillId="0" borderId="1" xfId="1" applyFont="1" applyBorder="1" applyAlignment="1">
      <alignment horizontal="left" vertical="center"/>
    </xf>
    <xf numFmtId="164" fontId="16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1" fontId="14" fillId="2" borderId="1" xfId="3" applyNumberFormat="1" applyFont="1" applyFill="1" applyBorder="1" applyAlignment="1">
      <alignment horizontal="left" vertical="center"/>
    </xf>
    <xf numFmtId="1" fontId="14" fillId="2" borderId="1" xfId="3" applyNumberFormat="1" applyFont="1" applyFill="1" applyBorder="1" applyAlignment="1">
      <alignment horizontal="left" vertical="center" wrapText="1" shrinkToFit="1"/>
    </xf>
    <xf numFmtId="165" fontId="1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 shrinkToFit="1"/>
    </xf>
    <xf numFmtId="1" fontId="12" fillId="0" borderId="1" xfId="3" applyNumberFormat="1" applyFont="1" applyFill="1" applyBorder="1" applyAlignment="1">
      <alignment horizontal="left" vertical="center" wrapText="1" shrinkToFit="1"/>
    </xf>
    <xf numFmtId="1" fontId="13" fillId="0" borderId="1" xfId="3" applyNumberFormat="1" applyFont="1" applyFill="1" applyBorder="1" applyAlignment="1">
      <alignment horizontal="left" vertical="center" wrapText="1" shrinkToFit="1"/>
    </xf>
    <xf numFmtId="165" fontId="13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 wrapText="1" shrinkToFit="1"/>
    </xf>
    <xf numFmtId="164" fontId="20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64" fontId="14" fillId="0" borderId="0" xfId="1" applyNumberFormat="1" applyFont="1" applyBorder="1" applyAlignment="1">
      <alignment horizontal="center" vertical="center"/>
    </xf>
    <xf numFmtId="0" fontId="14" fillId="0" borderId="0" xfId="1" applyFont="1"/>
    <xf numFmtId="0" fontId="17" fillId="0" borderId="0" xfId="1" applyFont="1"/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wrapText="1" shrinkToFit="1"/>
    </xf>
    <xf numFmtId="0" fontId="7" fillId="0" borderId="4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5" fillId="0" borderId="0" xfId="2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2"/>
    <cellStyle name="Обычный 3" xfId="4"/>
    <cellStyle name="Обычный_Дод.№1 до РМР-доходи2004р." xfId="1"/>
    <cellStyle name="Обычный_ОБЛАСТІ 2002 РІЙОНИ 200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>
      <selection activeCell="D4" sqref="D4:E4"/>
    </sheetView>
  </sheetViews>
  <sheetFormatPr defaultColWidth="8.85546875" defaultRowHeight="15"/>
  <cols>
    <col min="1" max="1" width="15.42578125" style="2" customWidth="1"/>
    <col min="2" max="2" width="61.140625" style="2" customWidth="1"/>
    <col min="3" max="3" width="18.140625" style="2" customWidth="1"/>
    <col min="4" max="4" width="19.42578125" style="2" customWidth="1"/>
    <col min="5" max="5" width="20.28515625" style="2" customWidth="1"/>
    <col min="6" max="16384" width="8.85546875" style="2"/>
  </cols>
  <sheetData>
    <row r="1" spans="1:10" ht="3.75" customHeight="1">
      <c r="A1" s="1"/>
      <c r="B1" s="1"/>
      <c r="C1" s="1"/>
      <c r="D1" s="1"/>
      <c r="E1" s="1"/>
    </row>
    <row r="2" spans="1:10" ht="15.75">
      <c r="A2" s="1"/>
      <c r="B2" s="1"/>
      <c r="C2" s="3"/>
      <c r="D2" s="52" t="s">
        <v>0</v>
      </c>
      <c r="E2" s="52"/>
    </row>
    <row r="3" spans="1:10" ht="15.75">
      <c r="A3" s="1"/>
      <c r="B3" s="1"/>
      <c r="C3" s="3"/>
      <c r="D3" s="52" t="s">
        <v>100</v>
      </c>
      <c r="E3" s="52"/>
    </row>
    <row r="4" spans="1:10" ht="15.75">
      <c r="A4" s="1"/>
      <c r="B4" s="4"/>
      <c r="C4" s="3"/>
      <c r="D4" s="52"/>
      <c r="E4" s="52"/>
    </row>
    <row r="5" spans="1:10" ht="20.25">
      <c r="A5" s="53" t="s">
        <v>1</v>
      </c>
      <c r="B5" s="53"/>
      <c r="C5" s="53"/>
      <c r="D5" s="53"/>
      <c r="E5" s="53"/>
    </row>
    <row r="6" spans="1:10">
      <c r="A6" s="1"/>
      <c r="B6" s="1"/>
      <c r="C6" s="1"/>
      <c r="D6" s="1"/>
      <c r="E6" s="1"/>
    </row>
    <row r="7" spans="1:10" s="5" customFormat="1" ht="15.75" customHeight="1">
      <c r="A7" s="54" t="s">
        <v>2</v>
      </c>
      <c r="B7" s="55" t="s">
        <v>3</v>
      </c>
      <c r="C7" s="54" t="s">
        <v>4</v>
      </c>
      <c r="D7" s="54" t="s">
        <v>5</v>
      </c>
      <c r="E7" s="54" t="s">
        <v>6</v>
      </c>
    </row>
    <row r="8" spans="1:10" s="5" customFormat="1" ht="78" customHeight="1">
      <c r="A8" s="54"/>
      <c r="B8" s="56"/>
      <c r="C8" s="54"/>
      <c r="D8" s="54"/>
      <c r="E8" s="54"/>
      <c r="G8" s="5" t="s">
        <v>7</v>
      </c>
      <c r="J8" s="6"/>
    </row>
    <row r="9" spans="1:10" s="5" customFormat="1" ht="28.5" customHeight="1">
      <c r="A9" s="45" t="s">
        <v>8</v>
      </c>
      <c r="B9" s="45"/>
      <c r="C9" s="45"/>
      <c r="D9" s="45"/>
      <c r="E9" s="45"/>
    </row>
    <row r="10" spans="1:10" ht="22.5">
      <c r="A10" s="7">
        <v>10000000</v>
      </c>
      <c r="B10" s="8" t="s">
        <v>9</v>
      </c>
      <c r="C10" s="9">
        <f>C11+C15+C21+C14</f>
        <v>1701305.4</v>
      </c>
      <c r="D10" s="9">
        <f>D11+D15+D21+D14</f>
        <v>1588575.7100000002</v>
      </c>
      <c r="E10" s="9">
        <f>D10/C10*100</f>
        <v>93.373929807076394</v>
      </c>
    </row>
    <row r="11" spans="1:10" ht="37.5">
      <c r="A11" s="10">
        <v>11000000</v>
      </c>
      <c r="B11" s="11" t="s">
        <v>10</v>
      </c>
      <c r="C11" s="12">
        <f>C12+C13</f>
        <v>1121975.2</v>
      </c>
      <c r="D11" s="12">
        <f>D12+D13</f>
        <v>1042119.6710000001</v>
      </c>
      <c r="E11" s="13">
        <f>D11/C11*100</f>
        <v>92.882594107249446</v>
      </c>
    </row>
    <row r="12" spans="1:10" ht="18.75">
      <c r="A12" s="14">
        <v>11010000</v>
      </c>
      <c r="B12" s="15" t="s">
        <v>11</v>
      </c>
      <c r="C12" s="16">
        <v>1121594</v>
      </c>
      <c r="D12" s="16">
        <v>1039027.55</v>
      </c>
      <c r="E12" s="16">
        <f>D12/C12*100</f>
        <v>92.638472566722001</v>
      </c>
      <c r="G12" s="2" t="s">
        <v>12</v>
      </c>
    </row>
    <row r="13" spans="1:10" ht="18.75">
      <c r="A13" s="14">
        <v>11020000</v>
      </c>
      <c r="B13" s="15" t="s">
        <v>13</v>
      </c>
      <c r="C13" s="16">
        <v>381.2</v>
      </c>
      <c r="D13" s="16">
        <v>3092.1210000000001</v>
      </c>
      <c r="E13" s="16">
        <f>D13/C13*100</f>
        <v>811.15451206715647</v>
      </c>
    </row>
    <row r="14" spans="1:10" ht="37.5">
      <c r="A14" s="10">
        <v>13000000</v>
      </c>
      <c r="B14" s="11" t="s">
        <v>14</v>
      </c>
      <c r="C14" s="13">
        <v>0</v>
      </c>
      <c r="D14" s="13">
        <v>96.891000000000005</v>
      </c>
      <c r="E14" s="13" t="s">
        <v>15</v>
      </c>
    </row>
    <row r="15" spans="1:10" ht="18.75">
      <c r="A15" s="10">
        <v>14000000</v>
      </c>
      <c r="B15" s="11" t="s">
        <v>16</v>
      </c>
      <c r="C15" s="13">
        <f>C16+C18+C20</f>
        <v>130200</v>
      </c>
      <c r="D15" s="13">
        <f>D16+D18+D20</f>
        <v>132277.49299999999</v>
      </c>
      <c r="E15" s="13">
        <f t="shared" ref="E15:E30" si="0">D15/C15*100</f>
        <v>101.59561674347157</v>
      </c>
    </row>
    <row r="16" spans="1:10" ht="37.5">
      <c r="A16" s="10">
        <v>14020000</v>
      </c>
      <c r="B16" s="11" t="s">
        <v>17</v>
      </c>
      <c r="C16" s="13">
        <f>C17</f>
        <v>12000</v>
      </c>
      <c r="D16" s="13">
        <f>D17</f>
        <v>15248.073</v>
      </c>
      <c r="E16" s="13">
        <f t="shared" si="0"/>
        <v>127.06727500000001</v>
      </c>
    </row>
    <row r="17" spans="1:10" ht="18.75">
      <c r="A17" s="14">
        <v>14021900</v>
      </c>
      <c r="B17" s="17" t="s">
        <v>18</v>
      </c>
      <c r="C17" s="16">
        <v>12000</v>
      </c>
      <c r="D17" s="16">
        <v>15248.073</v>
      </c>
      <c r="E17" s="16">
        <f t="shared" si="0"/>
        <v>127.06727500000001</v>
      </c>
    </row>
    <row r="18" spans="1:10" ht="37.5">
      <c r="A18" s="14">
        <v>14030000</v>
      </c>
      <c r="B18" s="11" t="s">
        <v>19</v>
      </c>
      <c r="C18" s="13">
        <f>C19</f>
        <v>48300</v>
      </c>
      <c r="D18" s="13">
        <f>D19</f>
        <v>53284.347000000002</v>
      </c>
      <c r="E18" s="13">
        <f t="shared" si="0"/>
        <v>110.31955900621118</v>
      </c>
    </row>
    <row r="19" spans="1:10" ht="18.75">
      <c r="A19" s="14">
        <v>14031900</v>
      </c>
      <c r="B19" s="17" t="s">
        <v>18</v>
      </c>
      <c r="C19" s="16">
        <v>48300</v>
      </c>
      <c r="D19" s="16">
        <v>53284.347000000002</v>
      </c>
      <c r="E19" s="16">
        <f t="shared" si="0"/>
        <v>110.31955900621118</v>
      </c>
    </row>
    <row r="20" spans="1:10" ht="56.25">
      <c r="A20" s="10">
        <v>14040000</v>
      </c>
      <c r="B20" s="11" t="s">
        <v>20</v>
      </c>
      <c r="C20" s="13">
        <v>69900</v>
      </c>
      <c r="D20" s="13">
        <v>63745.072999999997</v>
      </c>
      <c r="E20" s="13">
        <f t="shared" si="0"/>
        <v>91.194668097281834</v>
      </c>
    </row>
    <row r="21" spans="1:10" ht="18.75">
      <c r="A21" s="10">
        <v>18000000</v>
      </c>
      <c r="B21" s="11" t="s">
        <v>21</v>
      </c>
      <c r="C21" s="13">
        <f>C22+C28</f>
        <v>449130.2</v>
      </c>
      <c r="D21" s="13">
        <f>D22+D28</f>
        <v>414081.65500000003</v>
      </c>
      <c r="E21" s="13">
        <f t="shared" si="0"/>
        <v>92.196350857724553</v>
      </c>
      <c r="G21" s="2" t="s">
        <v>7</v>
      </c>
    </row>
    <row r="22" spans="1:10" ht="19.5">
      <c r="A22" s="14"/>
      <c r="B22" s="18" t="s">
        <v>22</v>
      </c>
      <c r="C22" s="13">
        <f>C23+C27</f>
        <v>445917</v>
      </c>
      <c r="D22" s="13">
        <f>D23+D27</f>
        <v>412011.14800000004</v>
      </c>
      <c r="E22" s="13">
        <f t="shared" si="0"/>
        <v>92.396376007194164</v>
      </c>
    </row>
    <row r="23" spans="1:10" ht="19.5">
      <c r="A23" s="19">
        <v>18010000</v>
      </c>
      <c r="B23" s="18" t="s">
        <v>23</v>
      </c>
      <c r="C23" s="20">
        <f>C24+C25+C26</f>
        <v>154699.29999999999</v>
      </c>
      <c r="D23" s="20">
        <f>D24+D25+D26</f>
        <v>145689.75899999999</v>
      </c>
      <c r="E23" s="20">
        <f t="shared" si="0"/>
        <v>94.176094526607429</v>
      </c>
    </row>
    <row r="24" spans="1:10" ht="37.5">
      <c r="A24" s="21" t="s">
        <v>24</v>
      </c>
      <c r="B24" s="15" t="s">
        <v>25</v>
      </c>
      <c r="C24" s="16">
        <v>59535.4</v>
      </c>
      <c r="D24" s="16">
        <v>59780.873</v>
      </c>
      <c r="E24" s="16">
        <f t="shared" si="0"/>
        <v>100.41231435414895</v>
      </c>
    </row>
    <row r="25" spans="1:10" ht="18.75">
      <c r="A25" s="21" t="s">
        <v>26</v>
      </c>
      <c r="B25" s="15" t="s">
        <v>27</v>
      </c>
      <c r="C25" s="16">
        <v>93268</v>
      </c>
      <c r="D25" s="16">
        <v>84771.210999999996</v>
      </c>
      <c r="E25" s="16">
        <f t="shared" si="0"/>
        <v>90.889920444311016</v>
      </c>
    </row>
    <row r="26" spans="1:10" ht="18.75">
      <c r="A26" s="21" t="s">
        <v>28</v>
      </c>
      <c r="B26" s="15" t="s">
        <v>29</v>
      </c>
      <c r="C26" s="16">
        <v>1895.9</v>
      </c>
      <c r="D26" s="16">
        <v>1137.675</v>
      </c>
      <c r="E26" s="16">
        <f t="shared" si="0"/>
        <v>60.00712062872514</v>
      </c>
      <c r="G26" s="2" t="s">
        <v>7</v>
      </c>
      <c r="J26" s="2" t="s">
        <v>7</v>
      </c>
    </row>
    <row r="27" spans="1:10" ht="19.5">
      <c r="A27" s="19">
        <v>18050000</v>
      </c>
      <c r="B27" s="18" t="s">
        <v>30</v>
      </c>
      <c r="C27" s="20">
        <v>291217.7</v>
      </c>
      <c r="D27" s="20">
        <v>266321.38900000002</v>
      </c>
      <c r="E27" s="13">
        <f t="shared" si="0"/>
        <v>91.450962286976377</v>
      </c>
      <c r="H27" s="2" t="s">
        <v>7</v>
      </c>
    </row>
    <row r="28" spans="1:10" ht="19.5">
      <c r="A28" s="10"/>
      <c r="B28" s="18" t="s">
        <v>31</v>
      </c>
      <c r="C28" s="13">
        <f>C29+C30+C31</f>
        <v>3213.2</v>
      </c>
      <c r="D28" s="13">
        <f>D29+D30+D31</f>
        <v>2070.5069999999996</v>
      </c>
      <c r="E28" s="13">
        <f t="shared" si="0"/>
        <v>64.437538902029118</v>
      </c>
    </row>
    <row r="29" spans="1:10" ht="29.25" customHeight="1">
      <c r="A29" s="14">
        <v>18020000</v>
      </c>
      <c r="B29" s="15" t="s">
        <v>32</v>
      </c>
      <c r="C29" s="16">
        <v>2713.2</v>
      </c>
      <c r="D29" s="16">
        <v>1776.009</v>
      </c>
      <c r="E29" s="16">
        <f t="shared" si="0"/>
        <v>65.458093763821324</v>
      </c>
    </row>
    <row r="30" spans="1:10" ht="18.75">
      <c r="A30" s="14">
        <v>18030000</v>
      </c>
      <c r="B30" s="15" t="s">
        <v>33</v>
      </c>
      <c r="C30" s="16">
        <v>500</v>
      </c>
      <c r="D30" s="16">
        <v>289.72199999999998</v>
      </c>
      <c r="E30" s="16">
        <f t="shared" si="0"/>
        <v>57.944399999999995</v>
      </c>
    </row>
    <row r="31" spans="1:10" ht="40.5" customHeight="1">
      <c r="A31" s="22">
        <v>18040000</v>
      </c>
      <c r="B31" s="23" t="s">
        <v>34</v>
      </c>
      <c r="C31" s="16">
        <v>0</v>
      </c>
      <c r="D31" s="24">
        <v>4.7759999999999998</v>
      </c>
      <c r="E31" s="16" t="s">
        <v>15</v>
      </c>
    </row>
    <row r="32" spans="1:10" ht="22.5">
      <c r="A32" s="7">
        <v>20000000</v>
      </c>
      <c r="B32" s="8" t="s">
        <v>35</v>
      </c>
      <c r="C32" s="9">
        <f>C33+C40+C49</f>
        <v>46650</v>
      </c>
      <c r="D32" s="9">
        <f>D33+D40+D49</f>
        <v>30061.719000000005</v>
      </c>
      <c r="E32" s="9">
        <f>D32/C32*100</f>
        <v>64.440983922829588</v>
      </c>
    </row>
    <row r="33" spans="1:11" ht="37.5">
      <c r="A33" s="10">
        <v>21000000</v>
      </c>
      <c r="B33" s="11" t="s">
        <v>36</v>
      </c>
      <c r="C33" s="13">
        <f>SUM(C34:C39)</f>
        <v>14840</v>
      </c>
      <c r="D33" s="13">
        <f>SUM(D34:D39)</f>
        <v>8616.4709999999995</v>
      </c>
      <c r="E33" s="13">
        <f>D33/C33*100</f>
        <v>58.062473045822095</v>
      </c>
    </row>
    <row r="34" spans="1:11" ht="37.5">
      <c r="A34" s="14">
        <v>21010300</v>
      </c>
      <c r="B34" s="15" t="s">
        <v>37</v>
      </c>
      <c r="C34" s="16">
        <v>667.2</v>
      </c>
      <c r="D34" s="16">
        <v>1126.4770000000001</v>
      </c>
      <c r="E34" s="16">
        <f>D34/C34*100</f>
        <v>168.83648081534773</v>
      </c>
    </row>
    <row r="35" spans="1:11" ht="37.5">
      <c r="A35" s="14">
        <v>21050000</v>
      </c>
      <c r="B35" s="15" t="s">
        <v>38</v>
      </c>
      <c r="C35" s="16">
        <v>9900</v>
      </c>
      <c r="D35" s="16">
        <v>3157.1689999999999</v>
      </c>
      <c r="E35" s="16">
        <f>D35/C35*100</f>
        <v>31.890595959595956</v>
      </c>
    </row>
    <row r="36" spans="1:11" ht="18.75">
      <c r="A36" s="14">
        <v>21080500</v>
      </c>
      <c r="B36" s="15" t="s">
        <v>39</v>
      </c>
      <c r="C36" s="16">
        <v>500</v>
      </c>
      <c r="D36" s="16">
        <v>97.088999999999999</v>
      </c>
      <c r="E36" s="16">
        <f>D36/C36*100</f>
        <v>19.4178</v>
      </c>
    </row>
    <row r="37" spans="1:11" ht="18.75">
      <c r="A37" s="14">
        <v>21081100</v>
      </c>
      <c r="B37" s="15" t="s">
        <v>40</v>
      </c>
      <c r="C37" s="16">
        <v>2000</v>
      </c>
      <c r="D37" s="16">
        <v>1632.4680000000001</v>
      </c>
      <c r="E37" s="16">
        <f t="shared" ref="E37:E75" si="1">D37/C37*100</f>
        <v>81.623400000000004</v>
      </c>
    </row>
    <row r="38" spans="1:11" ht="75">
      <c r="A38" s="14">
        <v>21081500</v>
      </c>
      <c r="B38" s="15" t="s">
        <v>41</v>
      </c>
      <c r="C38" s="16">
        <v>572.79999999999995</v>
      </c>
      <c r="D38" s="16">
        <v>537.30399999999997</v>
      </c>
      <c r="E38" s="16">
        <f t="shared" si="1"/>
        <v>93.80307262569832</v>
      </c>
    </row>
    <row r="39" spans="1:11" ht="18.75">
      <c r="A39" s="14">
        <v>21081700</v>
      </c>
      <c r="B39" s="15" t="s">
        <v>42</v>
      </c>
      <c r="C39" s="16">
        <v>1200</v>
      </c>
      <c r="D39" s="16">
        <v>2065.9639999999999</v>
      </c>
      <c r="E39" s="16">
        <f t="shared" si="1"/>
        <v>172.16366666666667</v>
      </c>
    </row>
    <row r="40" spans="1:11" ht="37.5">
      <c r="A40" s="10">
        <v>22000000</v>
      </c>
      <c r="B40" s="11" t="s">
        <v>43</v>
      </c>
      <c r="C40" s="13">
        <f>C44+C47+C48+C45+C43+C46+C42</f>
        <v>31200</v>
      </c>
      <c r="D40" s="13">
        <f>D44+D47+D48+D45+D43+D46+D42</f>
        <v>18589.223000000005</v>
      </c>
      <c r="E40" s="13">
        <f t="shared" si="1"/>
        <v>59.580842948717972</v>
      </c>
    </row>
    <row r="41" spans="1:11" ht="19.5">
      <c r="A41" s="19">
        <v>22010000</v>
      </c>
      <c r="B41" s="18" t="s">
        <v>44</v>
      </c>
      <c r="C41" s="20">
        <f>C43+C44+C45+C46+C42</f>
        <v>24400</v>
      </c>
      <c r="D41" s="20">
        <f>D43+D44+D45+D46+D42</f>
        <v>11977.684999999999</v>
      </c>
      <c r="E41" s="20">
        <f t="shared" si="1"/>
        <v>49.08887295081967</v>
      </c>
    </row>
    <row r="42" spans="1:11" ht="37.5">
      <c r="A42" s="14">
        <v>22010200</v>
      </c>
      <c r="B42" s="15" t="s">
        <v>45</v>
      </c>
      <c r="C42" s="16">
        <v>0</v>
      </c>
      <c r="D42" s="16">
        <v>5.0999999999999997E-2</v>
      </c>
      <c r="E42" s="16" t="s">
        <v>15</v>
      </c>
    </row>
    <row r="43" spans="1:11" ht="56.25">
      <c r="A43" s="14">
        <v>22010300</v>
      </c>
      <c r="B43" s="15" t="s">
        <v>46</v>
      </c>
      <c r="C43" s="16">
        <v>1100</v>
      </c>
      <c r="D43" s="16">
        <v>662.98800000000006</v>
      </c>
      <c r="E43" s="16">
        <f t="shared" si="1"/>
        <v>60.271636363636375</v>
      </c>
    </row>
    <row r="44" spans="1:11" ht="18.75">
      <c r="A44" s="14">
        <v>22012500</v>
      </c>
      <c r="B44" s="15" t="s">
        <v>47</v>
      </c>
      <c r="C44" s="16">
        <v>22000</v>
      </c>
      <c r="D44" s="16">
        <v>10481.708000000001</v>
      </c>
      <c r="E44" s="16">
        <f t="shared" si="1"/>
        <v>47.644127272727275</v>
      </c>
    </row>
    <row r="45" spans="1:11" ht="37.5">
      <c r="A45" s="14">
        <v>22012600</v>
      </c>
      <c r="B45" s="15" t="s">
        <v>48</v>
      </c>
      <c r="C45" s="16">
        <v>1100</v>
      </c>
      <c r="D45" s="16">
        <v>768.87800000000004</v>
      </c>
      <c r="E45" s="16">
        <f t="shared" si="1"/>
        <v>69.89800000000001</v>
      </c>
    </row>
    <row r="46" spans="1:11" ht="56.25">
      <c r="A46" s="14">
        <v>22012900</v>
      </c>
      <c r="B46" s="15" t="s">
        <v>49</v>
      </c>
      <c r="C46" s="16">
        <v>200</v>
      </c>
      <c r="D46" s="16">
        <v>64.06</v>
      </c>
      <c r="E46" s="16">
        <f t="shared" si="1"/>
        <v>32.03</v>
      </c>
    </row>
    <row r="47" spans="1:11" ht="75">
      <c r="A47" s="10">
        <v>22080400</v>
      </c>
      <c r="B47" s="11" t="s">
        <v>50</v>
      </c>
      <c r="C47" s="13">
        <v>6200</v>
      </c>
      <c r="D47" s="13">
        <v>6293.9620000000004</v>
      </c>
      <c r="E47" s="13">
        <f t="shared" si="1"/>
        <v>101.51551612903226</v>
      </c>
      <c r="K47" s="2" t="s">
        <v>7</v>
      </c>
    </row>
    <row r="48" spans="1:11" ht="18.75">
      <c r="A48" s="10">
        <v>22090000</v>
      </c>
      <c r="B48" s="11" t="s">
        <v>51</v>
      </c>
      <c r="C48" s="13">
        <v>600</v>
      </c>
      <c r="D48" s="13">
        <v>317.57600000000002</v>
      </c>
      <c r="E48" s="13">
        <f t="shared" si="1"/>
        <v>52.929333333333339</v>
      </c>
    </row>
    <row r="49" spans="1:5" ht="18.75">
      <c r="A49" s="10">
        <v>24000000</v>
      </c>
      <c r="B49" s="11" t="s">
        <v>52</v>
      </c>
      <c r="C49" s="13">
        <f>C50+C51+C52</f>
        <v>610</v>
      </c>
      <c r="D49" s="13">
        <f>D50+D51+D52</f>
        <v>2856.0250000000001</v>
      </c>
      <c r="E49" s="13">
        <f>D49/C49*100</f>
        <v>468.20081967213116</v>
      </c>
    </row>
    <row r="50" spans="1:5" ht="53.25" customHeight="1">
      <c r="A50" s="14">
        <v>24030000</v>
      </c>
      <c r="B50" s="15" t="s">
        <v>53</v>
      </c>
      <c r="C50" s="16">
        <v>110</v>
      </c>
      <c r="D50" s="16">
        <v>79.879000000000005</v>
      </c>
      <c r="E50" s="13">
        <f t="shared" si="1"/>
        <v>72.617272727272734</v>
      </c>
    </row>
    <row r="51" spans="1:5" ht="18.75">
      <c r="A51" s="14">
        <v>24060300</v>
      </c>
      <c r="B51" s="15" t="s">
        <v>39</v>
      </c>
      <c r="C51" s="16">
        <v>500</v>
      </c>
      <c r="D51" s="16">
        <v>615.62800000000004</v>
      </c>
      <c r="E51" s="16">
        <f t="shared" si="1"/>
        <v>123.12560000000002</v>
      </c>
    </row>
    <row r="52" spans="1:5" ht="18.75">
      <c r="A52" s="14">
        <v>24060600</v>
      </c>
      <c r="B52" s="15" t="s">
        <v>54</v>
      </c>
      <c r="C52" s="16">
        <v>0</v>
      </c>
      <c r="D52" s="16">
        <v>2160.518</v>
      </c>
      <c r="E52" s="16" t="s">
        <v>15</v>
      </c>
    </row>
    <row r="53" spans="1:5" ht="20.25">
      <c r="A53" s="25">
        <v>30000000</v>
      </c>
      <c r="B53" s="26" t="s">
        <v>55</v>
      </c>
      <c r="C53" s="13">
        <f>C54+C55</f>
        <v>0</v>
      </c>
      <c r="D53" s="13">
        <f>D54+D55</f>
        <v>0.86799999999999999</v>
      </c>
      <c r="E53" s="13" t="s">
        <v>15</v>
      </c>
    </row>
    <row r="54" spans="1:5" ht="56.25">
      <c r="A54" s="14">
        <v>31010200</v>
      </c>
      <c r="B54" s="15" t="s">
        <v>56</v>
      </c>
      <c r="C54" s="16">
        <v>0</v>
      </c>
      <c r="D54" s="16">
        <v>0.7</v>
      </c>
      <c r="E54" s="16" t="s">
        <v>15</v>
      </c>
    </row>
    <row r="55" spans="1:5" ht="37.5">
      <c r="A55" s="14">
        <v>31020000</v>
      </c>
      <c r="B55" s="15" t="s">
        <v>57</v>
      </c>
      <c r="C55" s="16">
        <v>0</v>
      </c>
      <c r="D55" s="16">
        <v>0.16800000000000001</v>
      </c>
      <c r="E55" s="16" t="s">
        <v>15</v>
      </c>
    </row>
    <row r="56" spans="1:5" ht="22.5">
      <c r="A56" s="7">
        <v>40000000</v>
      </c>
      <c r="B56" s="27" t="s">
        <v>58</v>
      </c>
      <c r="C56" s="9">
        <f>C57+C62+C64</f>
        <v>714333.49100000004</v>
      </c>
      <c r="D56" s="9">
        <f>D57+D62+D64</f>
        <v>707357.1540000001</v>
      </c>
      <c r="E56" s="9">
        <f t="shared" si="1"/>
        <v>99.02337814369676</v>
      </c>
    </row>
    <row r="57" spans="1:5" ht="37.5">
      <c r="A57" s="10">
        <v>41030000</v>
      </c>
      <c r="B57" s="28" t="s">
        <v>59</v>
      </c>
      <c r="C57" s="13">
        <f>SUM(C58:C61)</f>
        <v>630675</v>
      </c>
      <c r="D57" s="13">
        <f>SUM(D58:D61)</f>
        <v>630662.75900000008</v>
      </c>
      <c r="E57" s="29">
        <f t="shared" si="1"/>
        <v>99.998059063701604</v>
      </c>
    </row>
    <row r="58" spans="1:5" ht="37.5">
      <c r="A58" s="30">
        <v>41033900</v>
      </c>
      <c r="B58" s="15" t="s">
        <v>60</v>
      </c>
      <c r="C58" s="31">
        <v>387221</v>
      </c>
      <c r="D58" s="31">
        <v>387221</v>
      </c>
      <c r="E58" s="16">
        <f t="shared" si="1"/>
        <v>100</v>
      </c>
    </row>
    <row r="59" spans="1:5" ht="36" customHeight="1">
      <c r="A59" s="30">
        <v>41034200</v>
      </c>
      <c r="B59" s="15" t="s">
        <v>61</v>
      </c>
      <c r="C59" s="31">
        <v>43454</v>
      </c>
      <c r="D59" s="31">
        <v>43441.758999999998</v>
      </c>
      <c r="E59" s="32">
        <f t="shared" si="1"/>
        <v>99.971829981129474</v>
      </c>
    </row>
    <row r="60" spans="1:5" ht="63" customHeight="1">
      <c r="A60" s="30">
        <v>41034500</v>
      </c>
      <c r="B60" s="15" t="s">
        <v>62</v>
      </c>
      <c r="C60" s="31">
        <v>10000</v>
      </c>
      <c r="D60" s="31">
        <v>10000</v>
      </c>
      <c r="E60" s="16">
        <f t="shared" si="1"/>
        <v>100</v>
      </c>
    </row>
    <row r="61" spans="1:5" ht="92.25" customHeight="1">
      <c r="A61" s="30">
        <v>41039700</v>
      </c>
      <c r="B61" s="15" t="s">
        <v>63</v>
      </c>
      <c r="C61" s="31">
        <v>190000</v>
      </c>
      <c r="D61" s="31">
        <v>190000</v>
      </c>
      <c r="E61" s="16">
        <f t="shared" si="1"/>
        <v>100</v>
      </c>
    </row>
    <row r="62" spans="1:5" ht="37.5">
      <c r="A62" s="33">
        <v>41040000</v>
      </c>
      <c r="B62" s="11" t="s">
        <v>64</v>
      </c>
      <c r="C62" s="12">
        <v>12654.5</v>
      </c>
      <c r="D62" s="12">
        <v>12654.5</v>
      </c>
      <c r="E62" s="13">
        <f t="shared" si="1"/>
        <v>100</v>
      </c>
    </row>
    <row r="63" spans="1:5" ht="69.75" customHeight="1">
      <c r="A63" s="30">
        <v>41040200</v>
      </c>
      <c r="B63" s="15" t="s">
        <v>65</v>
      </c>
      <c r="C63" s="31">
        <f>C62</f>
        <v>12654.5</v>
      </c>
      <c r="D63" s="31">
        <f>D62</f>
        <v>12654.5</v>
      </c>
      <c r="E63" s="31">
        <f>E62</f>
        <v>100</v>
      </c>
    </row>
    <row r="64" spans="1:5" ht="37.5">
      <c r="A64" s="33">
        <v>41050000</v>
      </c>
      <c r="B64" s="11" t="s">
        <v>66</v>
      </c>
      <c r="C64" s="12">
        <f>SUM(C65:C76)</f>
        <v>71003.991000000009</v>
      </c>
      <c r="D64" s="12">
        <f>SUM(D65:D76)</f>
        <v>64039.895000000011</v>
      </c>
      <c r="E64" s="16">
        <f t="shared" si="1"/>
        <v>90.191965406564265</v>
      </c>
    </row>
    <row r="65" spans="1:7" ht="116.25" customHeight="1">
      <c r="A65" s="30">
        <v>41050400</v>
      </c>
      <c r="B65" s="15" t="s">
        <v>67</v>
      </c>
      <c r="C65" s="31">
        <v>1040.586</v>
      </c>
      <c r="D65" s="31">
        <v>1040.586</v>
      </c>
      <c r="E65" s="16">
        <f t="shared" si="1"/>
        <v>100</v>
      </c>
    </row>
    <row r="66" spans="1:7" ht="75">
      <c r="A66" s="30">
        <v>41050500</v>
      </c>
      <c r="B66" s="15" t="s">
        <v>68</v>
      </c>
      <c r="C66" s="31">
        <v>1040.586</v>
      </c>
      <c r="D66" s="31">
        <v>1040.586</v>
      </c>
      <c r="E66" s="16">
        <f t="shared" si="1"/>
        <v>100</v>
      </c>
    </row>
    <row r="67" spans="1:7" ht="115.5" customHeight="1">
      <c r="A67" s="30">
        <v>41050900</v>
      </c>
      <c r="B67" s="15" t="s">
        <v>69</v>
      </c>
      <c r="C67" s="31">
        <v>3240.203</v>
      </c>
      <c r="D67" s="31">
        <v>3240.203</v>
      </c>
      <c r="E67" s="16">
        <f t="shared" si="1"/>
        <v>100</v>
      </c>
    </row>
    <row r="68" spans="1:7" ht="56.25">
      <c r="A68" s="30">
        <v>41051000</v>
      </c>
      <c r="B68" s="15" t="s">
        <v>70</v>
      </c>
      <c r="C68" s="31">
        <v>1237.5</v>
      </c>
      <c r="D68" s="31">
        <v>1237.5</v>
      </c>
      <c r="E68" s="16">
        <f t="shared" si="1"/>
        <v>100</v>
      </c>
    </row>
    <row r="69" spans="1:7" ht="75">
      <c r="A69" s="30">
        <v>41051200</v>
      </c>
      <c r="B69" s="15" t="s">
        <v>71</v>
      </c>
      <c r="C69" s="31">
        <v>2278.1</v>
      </c>
      <c r="D69" s="31">
        <v>2278.1</v>
      </c>
      <c r="E69" s="16">
        <f t="shared" si="1"/>
        <v>100</v>
      </c>
    </row>
    <row r="70" spans="1:7" ht="93.75">
      <c r="A70" s="30">
        <v>41051400</v>
      </c>
      <c r="B70" s="15" t="s">
        <v>72</v>
      </c>
      <c r="C70" s="31">
        <v>9017.6560000000009</v>
      </c>
      <c r="D70" s="31">
        <v>9013.9040000000005</v>
      </c>
      <c r="E70" s="32">
        <f>D70/C70*100</f>
        <v>99.958392735318355</v>
      </c>
    </row>
    <row r="71" spans="1:7" ht="56.25">
      <c r="A71" s="30">
        <v>41051500</v>
      </c>
      <c r="B71" s="15" t="s">
        <v>73</v>
      </c>
      <c r="C71" s="31">
        <v>2758.8</v>
      </c>
      <c r="D71" s="31">
        <v>2634.7260000000001</v>
      </c>
      <c r="E71" s="16">
        <f t="shared" si="1"/>
        <v>95.502609830361024</v>
      </c>
      <c r="G71" s="2" t="s">
        <v>7</v>
      </c>
    </row>
    <row r="72" spans="1:7" ht="75">
      <c r="A72" s="30">
        <v>41053000</v>
      </c>
      <c r="B72" s="15" t="s">
        <v>74</v>
      </c>
      <c r="C72" s="31">
        <v>5263.3090000000002</v>
      </c>
      <c r="D72" s="31">
        <v>5075.4709999999995</v>
      </c>
      <c r="E72" s="16">
        <f t="shared" si="1"/>
        <v>96.43118046080896</v>
      </c>
    </row>
    <row r="73" spans="1:7" ht="18.75">
      <c r="A73" s="30">
        <v>41053900</v>
      </c>
      <c r="B73" s="15" t="s">
        <v>75</v>
      </c>
      <c r="C73" s="31">
        <v>15717.341</v>
      </c>
      <c r="D73" s="31">
        <v>14352.933000000001</v>
      </c>
      <c r="E73" s="16">
        <f t="shared" si="1"/>
        <v>91.319091441739417</v>
      </c>
    </row>
    <row r="74" spans="1:7" ht="75">
      <c r="A74" s="30">
        <v>41055000</v>
      </c>
      <c r="B74" s="15" t="s">
        <v>76</v>
      </c>
      <c r="C74" s="31">
        <v>7492.27</v>
      </c>
      <c r="D74" s="31">
        <v>7483.3680000000004</v>
      </c>
      <c r="E74" s="16">
        <f t="shared" si="1"/>
        <v>99.881184207189548</v>
      </c>
    </row>
    <row r="75" spans="1:7" ht="93.75">
      <c r="A75" s="30">
        <v>41055100</v>
      </c>
      <c r="B75" s="15" t="s">
        <v>77</v>
      </c>
      <c r="C75" s="31">
        <v>16416.64</v>
      </c>
      <c r="D75" s="31">
        <v>11147.26</v>
      </c>
      <c r="E75" s="16">
        <f t="shared" si="1"/>
        <v>67.90220166855093</v>
      </c>
    </row>
    <row r="76" spans="1:7" ht="131.25">
      <c r="A76" s="30">
        <v>41055200</v>
      </c>
      <c r="B76" s="15" t="s">
        <v>78</v>
      </c>
      <c r="C76" s="31">
        <v>5501</v>
      </c>
      <c r="D76" s="31">
        <v>5495.2579999999998</v>
      </c>
      <c r="E76" s="16">
        <f>D76/C76*100</f>
        <v>99.895618978367565</v>
      </c>
    </row>
    <row r="77" spans="1:7" ht="20.25">
      <c r="A77" s="34"/>
      <c r="B77" s="35" t="s">
        <v>79</v>
      </c>
      <c r="C77" s="36">
        <f>C10+C32+C56</f>
        <v>2462288.8909999998</v>
      </c>
      <c r="D77" s="36">
        <f>D10+D32+D56+D53</f>
        <v>2325995.4510000004</v>
      </c>
      <c r="E77" s="36">
        <f>D77/C77*100</f>
        <v>94.464766482187756</v>
      </c>
      <c r="G77" s="2" t="s">
        <v>7</v>
      </c>
    </row>
    <row r="78" spans="1:7" ht="20.25" customHeight="1">
      <c r="A78" s="46" t="s">
        <v>80</v>
      </c>
      <c r="B78" s="47"/>
      <c r="C78" s="47"/>
      <c r="D78" s="47"/>
      <c r="E78" s="48"/>
    </row>
    <row r="79" spans="1:7" ht="20.25">
      <c r="A79" s="25">
        <v>10000000</v>
      </c>
      <c r="B79" s="26" t="s">
        <v>9</v>
      </c>
      <c r="C79" s="37">
        <f>C80</f>
        <v>194.7</v>
      </c>
      <c r="D79" s="37">
        <f>D80</f>
        <v>667.61400000000003</v>
      </c>
      <c r="E79" s="37">
        <f>D79/C79*100</f>
        <v>342.89368258859787</v>
      </c>
    </row>
    <row r="80" spans="1:7" ht="18.75">
      <c r="A80" s="14">
        <v>19010000</v>
      </c>
      <c r="B80" s="15" t="s">
        <v>81</v>
      </c>
      <c r="C80" s="16">
        <v>194.7</v>
      </c>
      <c r="D80" s="16">
        <v>667.61400000000003</v>
      </c>
      <c r="E80" s="16">
        <f>D80/C80*100</f>
        <v>342.89368258859787</v>
      </c>
    </row>
    <row r="81" spans="1:9" ht="20.25">
      <c r="A81" s="25">
        <v>20000000</v>
      </c>
      <c r="B81" s="26" t="s">
        <v>35</v>
      </c>
      <c r="C81" s="37">
        <f>C83+C84+C86+C87+C85+C82</f>
        <v>65635.924999999988</v>
      </c>
      <c r="D81" s="37">
        <f>D83+D84+D86+D87+D85+D82</f>
        <v>96350.769</v>
      </c>
      <c r="E81" s="37">
        <f>D81/C81*100</f>
        <v>146.79578142610166</v>
      </c>
      <c r="I81" s="2" t="s">
        <v>7</v>
      </c>
    </row>
    <row r="82" spans="1:9" ht="37.5">
      <c r="A82" s="14">
        <v>21110000</v>
      </c>
      <c r="B82" s="15" t="s">
        <v>82</v>
      </c>
      <c r="C82" s="16">
        <v>0</v>
      </c>
      <c r="D82" s="16">
        <v>70.355999999999995</v>
      </c>
      <c r="E82" s="16" t="s">
        <v>15</v>
      </c>
    </row>
    <row r="83" spans="1:9" ht="37.5">
      <c r="A83" s="14">
        <v>24061600</v>
      </c>
      <c r="B83" s="15" t="s">
        <v>83</v>
      </c>
      <c r="C83" s="16">
        <v>660</v>
      </c>
      <c r="D83" s="16">
        <v>700.51700000000005</v>
      </c>
      <c r="E83" s="16">
        <f t="shared" ref="E83:E94" si="2">D83/C83*100</f>
        <v>106.1389393939394</v>
      </c>
    </row>
    <row r="84" spans="1:9" ht="75">
      <c r="A84" s="14">
        <v>24062100</v>
      </c>
      <c r="B84" s="15" t="s">
        <v>84</v>
      </c>
      <c r="C84" s="16">
        <v>25</v>
      </c>
      <c r="D84" s="16">
        <v>52.883000000000003</v>
      </c>
      <c r="E84" s="16">
        <f t="shared" si="2"/>
        <v>211.53200000000001</v>
      </c>
    </row>
    <row r="85" spans="1:9" ht="18.75">
      <c r="A85" s="14">
        <v>24110700</v>
      </c>
      <c r="B85" s="15" t="s">
        <v>85</v>
      </c>
      <c r="C85" s="24">
        <v>2.5000000000000001E-2</v>
      </c>
      <c r="D85" s="24">
        <v>2.5000000000000001E-2</v>
      </c>
      <c r="E85" s="16">
        <f t="shared" si="2"/>
        <v>100</v>
      </c>
    </row>
    <row r="86" spans="1:9" ht="37.5">
      <c r="A86" s="14">
        <v>24170000</v>
      </c>
      <c r="B86" s="15" t="s">
        <v>86</v>
      </c>
      <c r="C86" s="16">
        <v>10300</v>
      </c>
      <c r="D86" s="16">
        <v>35616.737000000001</v>
      </c>
      <c r="E86" s="16">
        <f t="shared" si="2"/>
        <v>345.79356310679611</v>
      </c>
    </row>
    <row r="87" spans="1:9" ht="18.75">
      <c r="A87" s="14">
        <v>25000000</v>
      </c>
      <c r="B87" s="15" t="s">
        <v>87</v>
      </c>
      <c r="C87" s="16">
        <v>54650.9</v>
      </c>
      <c r="D87" s="16">
        <v>59910.250999999997</v>
      </c>
      <c r="E87" s="16">
        <f t="shared" si="2"/>
        <v>109.62353959404145</v>
      </c>
    </row>
    <row r="88" spans="1:9" ht="20.25">
      <c r="A88" s="25">
        <v>30000000</v>
      </c>
      <c r="B88" s="26" t="s">
        <v>55</v>
      </c>
      <c r="C88" s="37">
        <f>C89+C90</f>
        <v>10500</v>
      </c>
      <c r="D88" s="37">
        <f>D89+D90</f>
        <v>10776.021000000001</v>
      </c>
      <c r="E88" s="37">
        <f t="shared" si="2"/>
        <v>102.62877142857143</v>
      </c>
    </row>
    <row r="89" spans="1:9" ht="37.5">
      <c r="A89" s="10">
        <v>31030000</v>
      </c>
      <c r="B89" s="11" t="s">
        <v>88</v>
      </c>
      <c r="C89" s="13">
        <v>3000</v>
      </c>
      <c r="D89" s="13">
        <v>3096.6419999999998</v>
      </c>
      <c r="E89" s="13">
        <f t="shared" si="2"/>
        <v>103.2214</v>
      </c>
    </row>
    <row r="90" spans="1:9" ht="18.75">
      <c r="A90" s="10">
        <v>33010000</v>
      </c>
      <c r="B90" s="11" t="s">
        <v>89</v>
      </c>
      <c r="C90" s="13">
        <v>7500</v>
      </c>
      <c r="D90" s="13">
        <v>7679.3789999999999</v>
      </c>
      <c r="E90" s="13">
        <f t="shared" si="2"/>
        <v>102.39172000000001</v>
      </c>
    </row>
    <row r="91" spans="1:9" ht="77.25" customHeight="1">
      <c r="A91" s="14">
        <v>33010100</v>
      </c>
      <c r="B91" s="15" t="s">
        <v>90</v>
      </c>
      <c r="C91" s="16">
        <f>C90</f>
        <v>7500</v>
      </c>
      <c r="D91" s="16">
        <f>D90</f>
        <v>7679.3789999999999</v>
      </c>
      <c r="E91" s="16">
        <f>E90</f>
        <v>102.39172000000001</v>
      </c>
    </row>
    <row r="92" spans="1:9" ht="22.5">
      <c r="A92" s="7">
        <v>40000000</v>
      </c>
      <c r="B92" s="27" t="s">
        <v>58</v>
      </c>
      <c r="C92" s="13">
        <f>C93+C94</f>
        <v>26368.6</v>
      </c>
      <c r="D92" s="13">
        <f>D93+D94</f>
        <v>368.6</v>
      </c>
      <c r="E92" s="16">
        <f t="shared" si="2"/>
        <v>1.3978747449618107</v>
      </c>
    </row>
    <row r="93" spans="1:9" ht="93.75">
      <c r="A93" s="14">
        <v>41037400</v>
      </c>
      <c r="B93" s="15" t="s">
        <v>91</v>
      </c>
      <c r="C93" s="16">
        <v>26000</v>
      </c>
      <c r="D93" s="16">
        <v>0</v>
      </c>
      <c r="E93" s="16">
        <f t="shared" si="2"/>
        <v>0</v>
      </c>
    </row>
    <row r="94" spans="1:9" ht="56.25">
      <c r="A94" s="14">
        <v>41051100</v>
      </c>
      <c r="B94" s="15" t="s">
        <v>92</v>
      </c>
      <c r="C94" s="16">
        <v>368.6</v>
      </c>
      <c r="D94" s="16">
        <v>368.6</v>
      </c>
      <c r="E94" s="16">
        <f t="shared" si="2"/>
        <v>100</v>
      </c>
    </row>
    <row r="95" spans="1:9" ht="20.25">
      <c r="A95" s="25">
        <v>50000000</v>
      </c>
      <c r="B95" s="26" t="s">
        <v>93</v>
      </c>
      <c r="C95" s="37">
        <f>C96</f>
        <v>7535</v>
      </c>
      <c r="D95" s="37">
        <f>D96</f>
        <v>7808.2070000000003</v>
      </c>
      <c r="E95" s="37">
        <f>D95/C95*100</f>
        <v>103.62583941605841</v>
      </c>
    </row>
    <row r="96" spans="1:9" ht="37.5">
      <c r="A96" s="14">
        <v>50110000</v>
      </c>
      <c r="B96" s="15" t="s">
        <v>94</v>
      </c>
      <c r="C96" s="16">
        <v>7535</v>
      </c>
      <c r="D96" s="16">
        <v>7808.2070000000003</v>
      </c>
      <c r="E96" s="16">
        <f>D96/C96*100</f>
        <v>103.62583941605841</v>
      </c>
    </row>
    <row r="97" spans="1:5" ht="40.5">
      <c r="A97" s="38"/>
      <c r="B97" s="35" t="s">
        <v>95</v>
      </c>
      <c r="C97" s="37">
        <f>C79+C81+C88+C95+C92</f>
        <v>110234.22499999998</v>
      </c>
      <c r="D97" s="37">
        <f>D79+D81+D88+D92+D95</f>
        <v>115971.21100000001</v>
      </c>
      <c r="E97" s="37">
        <f>D97/C97*100</f>
        <v>105.20436007963954</v>
      </c>
    </row>
    <row r="98" spans="1:5" ht="19.5">
      <c r="A98" s="39"/>
      <c r="B98" s="18" t="s">
        <v>96</v>
      </c>
      <c r="C98" s="20">
        <f>C86+C89+C90+C92</f>
        <v>47168.6</v>
      </c>
      <c r="D98" s="20">
        <f>D86+D89+D90+D92</f>
        <v>46761.358</v>
      </c>
      <c r="E98" s="20">
        <f>D98/C98*100</f>
        <v>99.136624788524571</v>
      </c>
    </row>
    <row r="99" spans="1:5" ht="20.25">
      <c r="A99" s="49" t="s">
        <v>97</v>
      </c>
      <c r="B99" s="50"/>
      <c r="C99" s="37">
        <f xml:space="preserve"> C77+C97</f>
        <v>2572523.1159999999</v>
      </c>
      <c r="D99" s="37">
        <f xml:space="preserve"> D77+D97</f>
        <v>2441966.6620000005</v>
      </c>
      <c r="E99" s="37">
        <f>D99/C99*100</f>
        <v>94.924964786983097</v>
      </c>
    </row>
    <row r="100" spans="1:5" ht="18.75">
      <c r="A100" s="40"/>
      <c r="B100" s="41"/>
      <c r="C100" s="42"/>
      <c r="D100" s="42"/>
      <c r="E100" s="42"/>
    </row>
    <row r="101" spans="1:5" ht="18.75">
      <c r="A101" s="40"/>
      <c r="B101" s="41" t="s">
        <v>98</v>
      </c>
      <c r="C101" s="42"/>
      <c r="D101" s="42"/>
      <c r="E101" s="42" t="s">
        <v>99</v>
      </c>
    </row>
    <row r="102" spans="1:5" ht="33" customHeight="1">
      <c r="A102" s="43"/>
      <c r="B102" s="43"/>
      <c r="C102" s="43"/>
      <c r="D102" s="43"/>
      <c r="E102" s="43"/>
    </row>
    <row r="103" spans="1:5" ht="18.75">
      <c r="A103" s="51"/>
      <c r="B103" s="51"/>
      <c r="C103" s="51"/>
      <c r="D103" s="51"/>
      <c r="E103" s="51"/>
    </row>
    <row r="104" spans="1:5" ht="15.75">
      <c r="A104" s="44"/>
      <c r="B104" s="44"/>
      <c r="C104" s="44"/>
      <c r="D104" s="44"/>
      <c r="E104" s="44"/>
    </row>
  </sheetData>
  <mergeCells count="13">
    <mergeCell ref="A9:E9"/>
    <mergeCell ref="A78:E78"/>
    <mergeCell ref="A99:B99"/>
    <mergeCell ref="A103:E103"/>
    <mergeCell ref="D2:E2"/>
    <mergeCell ref="D3:E3"/>
    <mergeCell ref="D4:E4"/>
    <mergeCell ref="A5:E5"/>
    <mergeCell ref="A7:A8"/>
    <mergeCell ref="B7:B8"/>
    <mergeCell ref="C7:C8"/>
    <mergeCell ref="D7:D8"/>
    <mergeCell ref="E7:E8"/>
  </mergeCells>
  <pageMargins left="0.74803149606299213" right="0.74803149606299213" top="0.78740157480314965" bottom="1.5748031496062993" header="0.51181102362204722" footer="0.51181102362204722"/>
  <pageSetup paperSize="9" scale="57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d-1</vt:lpstr>
      <vt:lpstr>'d-1'!Область_печати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d03-Hariv</cp:lastModifiedBy>
  <cp:lastPrinted>2021-02-11T06:42:39Z</cp:lastPrinted>
  <dcterms:created xsi:type="dcterms:W3CDTF">2021-02-11T06:01:55Z</dcterms:created>
  <dcterms:modified xsi:type="dcterms:W3CDTF">2021-02-11T12:15:17Z</dcterms:modified>
</cp:coreProperties>
</file>