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5195" windowHeight="8445"/>
  </bookViews>
  <sheets>
    <sheet name="за 2019" sheetId="3" r:id="rId1"/>
  </sheets>
  <calcPr calcId="125725"/>
</workbook>
</file>

<file path=xl/calcChain.xml><?xml version="1.0" encoding="utf-8"?>
<calcChain xmlns="http://schemas.openxmlformats.org/spreadsheetml/2006/main">
  <c r="G139" i="3"/>
  <c r="G138"/>
  <c r="G137"/>
  <c r="G135"/>
  <c r="G134"/>
  <c r="G34"/>
  <c r="G29"/>
  <c r="G23"/>
  <c r="G52" s="1"/>
  <c r="G17"/>
  <c r="G22" s="1"/>
  <c r="H14"/>
  <c r="H77"/>
  <c r="H61"/>
  <c r="H59"/>
  <c r="H138"/>
  <c r="H137"/>
  <c r="H136"/>
  <c r="H135"/>
  <c r="G89"/>
  <c r="H89" s="1"/>
  <c r="E52"/>
  <c r="D52"/>
  <c r="H47"/>
  <c r="H46"/>
  <c r="H45"/>
  <c r="H40"/>
  <c r="H39"/>
  <c r="H38"/>
  <c r="H36"/>
  <c r="H35"/>
  <c r="H34"/>
  <c r="H29" s="1"/>
  <c r="H28"/>
  <c r="H26"/>
  <c r="H25"/>
  <c r="H24"/>
  <c r="H13"/>
  <c r="G57" l="1"/>
  <c r="G58" s="1"/>
  <c r="G141"/>
  <c r="G140" s="1"/>
  <c r="H139"/>
  <c r="H22"/>
  <c r="H17"/>
  <c r="H23"/>
  <c r="H52" s="1"/>
  <c r="H134"/>
  <c r="H57" l="1"/>
  <c r="H140"/>
  <c r="H141"/>
  <c r="H58" l="1"/>
</calcChain>
</file>

<file path=xl/sharedStrings.xml><?xml version="1.0" encoding="utf-8"?>
<sst xmlns="http://schemas.openxmlformats.org/spreadsheetml/2006/main" count="103" uniqueCount="98">
  <si>
    <t>Найменування показників</t>
  </si>
  <si>
    <t>Усього доходів</t>
  </si>
  <si>
    <t>Адміністративні витрати , в т.ч.:</t>
  </si>
  <si>
    <t>Інші витрати</t>
  </si>
  <si>
    <t>Усього витрати</t>
  </si>
  <si>
    <t>тис. грн.</t>
  </si>
  <si>
    <t>Основні фінансові показники підприємства</t>
  </si>
  <si>
    <t>Частина І : Формування прибутку підприємства</t>
  </si>
  <si>
    <t>Код рядка</t>
  </si>
  <si>
    <t>Собівартість реалізованої продукції (товарів, робіт, послуг)</t>
  </si>
  <si>
    <t>витрати пов'язані із використанням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</si>
  <si>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</si>
  <si>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</si>
  <si>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</si>
  <si>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збут</t>
  </si>
  <si>
    <t>Фінансові витрати</t>
  </si>
  <si>
    <t>Втрати від участі в капіталі</t>
  </si>
  <si>
    <t>Податок на прибуток від звичайної діяльності</t>
  </si>
  <si>
    <t>Фінансові результати діяльності</t>
  </si>
  <si>
    <t>Валовий прибуток (збиток)</t>
  </si>
  <si>
    <t>Фінансовий результат від операційної діяльності</t>
  </si>
  <si>
    <t>Фінансовий результат від звичайної діяльності до оподаткування</t>
  </si>
  <si>
    <t>Чистий прибуток (збиток), у т.ч.:</t>
  </si>
  <si>
    <t>прибуток</t>
  </si>
  <si>
    <t>збиток</t>
  </si>
  <si>
    <t>ІІ. Розподіл чистого прибутку</t>
  </si>
  <si>
    <t>Відрахування частини прибутку комунальними унітарними підприємствами</t>
  </si>
  <si>
    <t>Залишок нерозподіленого прибутку минулих періодів (нерозподіленого збитку)</t>
  </si>
  <si>
    <t>Розвиток виробництва:</t>
  </si>
  <si>
    <t>у тому числі за основними видами діяльності згідно з КВЕД</t>
  </si>
  <si>
    <t>Резервний фонд</t>
  </si>
  <si>
    <t>Інші фонди</t>
  </si>
  <si>
    <t xml:space="preserve">Залишок нерозподіленого прибутку </t>
  </si>
  <si>
    <t>ІІІ. Обов'язкові платежі підприємства до бюджету та державних цільових фондів</t>
  </si>
  <si>
    <t>Сплата поточних податків та обов'язкових платежів до бюджету, у тому числі:</t>
  </si>
  <si>
    <t>податок на прибуток</t>
  </si>
  <si>
    <t>акцизний збір</t>
  </si>
  <si>
    <t>ПДВ, що підлягає сплаті до бюджету за підсумками звітного періоду</t>
  </si>
  <si>
    <t>ПДВ , що підлягає відшкодуванню з бюджету за підсумками звітного періоду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</si>
  <si>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</si>
  <si>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році:</t>
  </si>
  <si>
    <t>до бюджету</t>
  </si>
  <si>
    <t>до державних цільових фондів</t>
  </si>
  <si>
    <t>неустойки (штрафи, пені)</t>
  </si>
  <si>
    <t>Елементи витрат</t>
  </si>
  <si>
    <t>Матеріальні витрати (сума р.з 001/1 до 001/2) у т. ч.:</t>
  </si>
  <si>
    <t>витрати на сировину й основні матеріали</t>
  </si>
  <si>
    <t>витрати на паливо та енергію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</si>
  <si>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</si>
  <si>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</si>
  <si>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</si>
  <si>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</si>
  <si>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Операційні витрати усього (сума р. з 001 до 005)</t>
  </si>
  <si>
    <t>Інші обов'язкові платежі, у тому числі:</t>
  </si>
  <si>
    <t>інші платежі (торгові патенти)</t>
  </si>
  <si>
    <t>Інші операційні витрати (штрафи , пені)</t>
  </si>
  <si>
    <t>Інші адміністративні витрати (послуги зв'язку, зарплата з нарахуваннями, послуги банку, преса )</t>
  </si>
  <si>
    <t>Інші податки (податок з доходів)</t>
  </si>
  <si>
    <t xml:space="preserve">Внески до державних цільових фондів </t>
  </si>
  <si>
    <t xml:space="preserve">місцеві податки та збори </t>
  </si>
  <si>
    <t>Доход (виручка) від реалізації  продукції(товарів,робіт,послуг)</t>
  </si>
  <si>
    <t>Податок на додану вартість</t>
  </si>
  <si>
    <t>Інші непрямі податки</t>
  </si>
  <si>
    <t>Інші доходи (розшифрування)</t>
  </si>
  <si>
    <t>Інші вирахування з доходу (розшифрування)</t>
  </si>
  <si>
    <t>Чистий доход  (виручка)від реалізації продукції (товарів,робіт, послуг (розшифрування)</t>
  </si>
  <si>
    <t>Інші операційні доходи (розшифрування)</t>
  </si>
  <si>
    <t>Доход від участі в капіталі (розшифрування)</t>
  </si>
  <si>
    <t>Інші фінансові доходи (розшифрування)</t>
  </si>
  <si>
    <t>матеріальні затрати</t>
  </si>
  <si>
    <t>виплати на оплату праці</t>
  </si>
  <si>
    <t>відрахування на соціальні заходи</t>
  </si>
  <si>
    <t>амортизаційний фонд</t>
  </si>
  <si>
    <t>інші витрати</t>
  </si>
  <si>
    <t>з-та апарату управління</t>
  </si>
  <si>
    <t>нарах. на фонд оплати праці</t>
  </si>
  <si>
    <t>обчислювальні послуги</t>
  </si>
  <si>
    <t>канцелярські і господарські в-ти</t>
  </si>
  <si>
    <t>доходи банку за касове обслуговування</t>
  </si>
  <si>
    <t>послуги радіозв’язку і ТТС</t>
  </si>
  <si>
    <t>інформаційне забезпечення</t>
  </si>
  <si>
    <t>податок з власників транспортних засобів</t>
  </si>
  <si>
    <t>екологічний збір</t>
  </si>
  <si>
    <t>комунальний податок</t>
  </si>
  <si>
    <t>плата за землю</t>
  </si>
  <si>
    <t>інші</t>
  </si>
  <si>
    <t>ВИКОНАННЯ ФІНАНСОВОГО ПЛАНУ</t>
  </si>
  <si>
    <t>Відхилення фактичних показників від планових</t>
  </si>
  <si>
    <t>Директор КП ”Екоресурси”                                                          А.Я. Урбан</t>
  </si>
  <si>
    <t>Довідка : факт минулого року           2018 р</t>
  </si>
  <si>
    <t>Довідка: фінансовий план поточного року                2019 р</t>
  </si>
  <si>
    <t>Факт минулого року    2018 р</t>
  </si>
  <si>
    <t>Фінансовий план поточного року            2019р</t>
  </si>
  <si>
    <r>
      <t>Доходи</t>
    </r>
    <r>
      <rPr>
        <sz val="10"/>
        <rFont val="Times New Roman"/>
        <family val="1"/>
        <charset val="204"/>
      </rPr>
      <t xml:space="preserve"> </t>
    </r>
  </si>
  <si>
    <t xml:space="preserve">План на 2019 р  </t>
  </si>
  <si>
    <t xml:space="preserve">Факт за 2019 р </t>
  </si>
  <si>
    <t xml:space="preserve">Факт за  2019 р </t>
  </si>
  <si>
    <t xml:space="preserve">комунального підприємства "Екоресурси" за 2019 року </t>
  </si>
</sst>
</file>

<file path=xl/styles.xml><?xml version="1.0" encoding="utf-8"?>
<styleSheet xmlns="http://schemas.openxmlformats.org/spreadsheetml/2006/main">
  <numFmts count="8">
    <numFmt numFmtId="164" formatCode="0.0"/>
    <numFmt numFmtId="165" formatCode="000"/>
    <numFmt numFmtId="166" formatCode="000/1"/>
    <numFmt numFmtId="167" formatCode="000/2"/>
    <numFmt numFmtId="168" formatCode="000/3"/>
    <numFmt numFmtId="169" formatCode="000/4"/>
    <numFmt numFmtId="170" formatCode="000/5"/>
    <numFmt numFmtId="171" formatCode="#,##0.0"/>
  </numFmts>
  <fonts count="16"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8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7">
    <xf numFmtId="0" fontId="0" fillId="0" borderId="0" xfId="0"/>
    <xf numFmtId="164" fontId="0" fillId="0" borderId="15" xfId="0" applyNumberFormat="1" applyFont="1" applyBorder="1" applyAlignment="1">
      <alignment horizontal="center" vertical="top" wrapText="1"/>
    </xf>
    <xf numFmtId="164" fontId="0" fillId="0" borderId="18" xfId="0" applyNumberFormat="1" applyFont="1" applyBorder="1" applyAlignment="1">
      <alignment horizontal="center" vertical="top" wrapText="1"/>
    </xf>
    <xf numFmtId="164" fontId="0" fillId="0" borderId="20" xfId="0" applyNumberFormat="1" applyFont="1" applyBorder="1" applyAlignment="1">
      <alignment horizontal="center" vertical="top" wrapText="1"/>
    </xf>
    <xf numFmtId="164" fontId="1" fillId="0" borderId="0" xfId="0" applyNumberFormat="1" applyFont="1"/>
    <xf numFmtId="0" fontId="3" fillId="0" borderId="0" xfId="0" applyFont="1" applyAlignment="1"/>
    <xf numFmtId="0" fontId="4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/>
    <xf numFmtId="0" fontId="4" fillId="0" borderId="24" xfId="0" applyFont="1" applyBorder="1"/>
    <xf numFmtId="0" fontId="4" fillId="0" borderId="0" xfId="0" applyFont="1" applyBorder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7" fillId="0" borderId="27" xfId="0" applyFont="1" applyBorder="1" applyAlignment="1">
      <alignment vertical="top" wrapText="1"/>
    </xf>
    <xf numFmtId="165" fontId="4" fillId="0" borderId="27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top" wrapText="1"/>
    </xf>
    <xf numFmtId="165" fontId="4" fillId="0" borderId="32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top" wrapText="1"/>
    </xf>
    <xf numFmtId="164" fontId="7" fillId="0" borderId="31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top" wrapText="1"/>
    </xf>
    <xf numFmtId="0" fontId="7" fillId="0" borderId="32" xfId="0" applyFont="1" applyBorder="1" applyAlignment="1">
      <alignment vertical="top" wrapText="1"/>
    </xf>
    <xf numFmtId="2" fontId="4" fillId="0" borderId="10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0" fontId="7" fillId="0" borderId="26" xfId="0" applyFont="1" applyBorder="1" applyAlignment="1">
      <alignment vertical="top" wrapText="1"/>
    </xf>
    <xf numFmtId="165" fontId="4" fillId="0" borderId="26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165" fontId="3" fillId="0" borderId="29" xfId="0" applyNumberFormat="1" applyFont="1" applyBorder="1" applyAlignment="1">
      <alignment horizontal="center" vertical="top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33" xfId="0" applyNumberFormat="1" applyFont="1" applyBorder="1" applyAlignment="1">
      <alignment horizontal="center" vertical="top" wrapText="1"/>
    </xf>
    <xf numFmtId="164" fontId="6" fillId="0" borderId="0" xfId="0" applyNumberFormat="1" applyFont="1" applyBorder="1" applyAlignment="1">
      <alignment horizontal="center" vertical="top" wrapText="1"/>
    </xf>
    <xf numFmtId="0" fontId="4" fillId="0" borderId="27" xfId="0" applyFont="1" applyBorder="1" applyAlignment="1">
      <alignment vertical="top" wrapText="1"/>
    </xf>
    <xf numFmtId="164" fontId="6" fillId="0" borderId="18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 wrapText="1"/>
    </xf>
    <xf numFmtId="164" fontId="8" fillId="0" borderId="10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center" vertical="top" wrapText="1"/>
    </xf>
    <xf numFmtId="164" fontId="4" fillId="0" borderId="0" xfId="0" applyNumberFormat="1" applyFont="1"/>
    <xf numFmtId="0" fontId="4" fillId="0" borderId="32" xfId="0" applyFont="1" applyBorder="1" applyAlignment="1">
      <alignment vertical="top" wrapText="1"/>
    </xf>
    <xf numFmtId="164" fontId="7" fillId="0" borderId="35" xfId="0" applyNumberFormat="1" applyFont="1" applyBorder="1" applyAlignment="1">
      <alignment horizontal="center" vertical="center" wrapText="1"/>
    </xf>
    <xf numFmtId="166" fontId="4" fillId="0" borderId="32" xfId="0" applyNumberFormat="1" applyFont="1" applyBorder="1" applyAlignment="1">
      <alignment horizontal="center" vertical="top" wrapText="1"/>
    </xf>
    <xf numFmtId="164" fontId="9" fillId="0" borderId="10" xfId="0" applyNumberFormat="1" applyFont="1" applyBorder="1" applyAlignment="1">
      <alignment horizontal="center" vertical="top" wrapText="1"/>
    </xf>
    <xf numFmtId="167" fontId="4" fillId="0" borderId="32" xfId="0" applyNumberFormat="1" applyFont="1" applyBorder="1" applyAlignment="1">
      <alignment horizontal="center" vertical="top" wrapText="1"/>
    </xf>
    <xf numFmtId="168" fontId="4" fillId="0" borderId="32" xfId="0" applyNumberFormat="1" applyFont="1" applyBorder="1" applyAlignment="1">
      <alignment horizontal="center" vertical="top" wrapText="1"/>
    </xf>
    <xf numFmtId="169" fontId="4" fillId="0" borderId="32" xfId="0" applyNumberFormat="1" applyFont="1" applyBorder="1" applyAlignment="1">
      <alignment horizontal="center" vertical="top" wrapText="1"/>
    </xf>
    <xf numFmtId="164" fontId="4" fillId="0" borderId="31" xfId="0" applyNumberFormat="1" applyFont="1" applyBorder="1" applyAlignment="1">
      <alignment horizontal="center" vertical="top" wrapText="1"/>
    </xf>
    <xf numFmtId="170" fontId="4" fillId="0" borderId="32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168" fontId="4" fillId="0" borderId="32" xfId="0" applyNumberFormat="1" applyFont="1" applyBorder="1" applyAlignment="1">
      <alignment vertical="top" wrapText="1"/>
    </xf>
    <xf numFmtId="2" fontId="4" fillId="0" borderId="0" xfId="0" applyNumberFormat="1" applyFont="1"/>
    <xf numFmtId="164" fontId="7" fillId="0" borderId="15" xfId="0" applyNumberFormat="1" applyFont="1" applyBorder="1" applyAlignment="1">
      <alignment horizontal="center" vertical="top" wrapText="1"/>
    </xf>
    <xf numFmtId="164" fontId="10" fillId="0" borderId="10" xfId="0" applyNumberFormat="1" applyFont="1" applyBorder="1" applyAlignment="1">
      <alignment horizontal="center" vertical="top" wrapText="1"/>
    </xf>
    <xf numFmtId="164" fontId="9" fillId="0" borderId="12" xfId="0" applyNumberFormat="1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165" fontId="4" fillId="0" borderId="9" xfId="0" applyNumberFormat="1" applyFont="1" applyBorder="1" applyAlignment="1">
      <alignment horizontal="center" vertical="top" wrapText="1"/>
    </xf>
    <xf numFmtId="164" fontId="6" fillId="0" borderId="29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165" fontId="4" fillId="0" borderId="0" xfId="0" applyNumberFormat="1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165" fontId="4" fillId="0" borderId="2" xfId="0" applyNumberFormat="1" applyFont="1" applyBorder="1" applyAlignment="1">
      <alignment vertical="top" wrapText="1"/>
    </xf>
    <xf numFmtId="164" fontId="9" fillId="0" borderId="2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165" fontId="4" fillId="0" borderId="25" xfId="0" applyNumberFormat="1" applyFont="1" applyBorder="1" applyAlignment="1">
      <alignment horizontal="center" vertical="top" wrapText="1"/>
    </xf>
    <xf numFmtId="164" fontId="9" fillId="0" borderId="14" xfId="0" applyNumberFormat="1" applyFont="1" applyBorder="1" applyAlignment="1">
      <alignment horizontal="center" vertical="top" wrapText="1"/>
    </xf>
    <xf numFmtId="164" fontId="4" fillId="0" borderId="14" xfId="0" applyNumberFormat="1" applyFont="1" applyBorder="1" applyAlignment="1">
      <alignment horizontal="center" vertical="top" wrapText="1"/>
    </xf>
    <xf numFmtId="164" fontId="4" fillId="0" borderId="25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165" fontId="4" fillId="0" borderId="11" xfId="0" applyNumberFormat="1" applyFont="1" applyBorder="1" applyAlignment="1">
      <alignment horizontal="center" vertical="top" wrapText="1"/>
    </xf>
    <xf numFmtId="164" fontId="4" fillId="0" borderId="35" xfId="0" applyNumberFormat="1" applyFont="1" applyBorder="1" applyAlignment="1">
      <alignment horizontal="center" vertical="top" wrapText="1"/>
    </xf>
    <xf numFmtId="164" fontId="7" fillId="0" borderId="30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164" fontId="3" fillId="0" borderId="10" xfId="0" applyNumberFormat="1" applyFont="1" applyBorder="1" applyAlignment="1">
      <alignment horizontal="center" vertical="center" wrapText="1"/>
    </xf>
    <xf numFmtId="164" fontId="7" fillId="0" borderId="3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vertical="top" wrapText="1"/>
    </xf>
    <xf numFmtId="0" fontId="4" fillId="0" borderId="22" xfId="0" applyFont="1" applyBorder="1"/>
    <xf numFmtId="0" fontId="4" fillId="0" borderId="15" xfId="0" applyFont="1" applyBorder="1"/>
    <xf numFmtId="166" fontId="4" fillId="0" borderId="11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167" fontId="4" fillId="0" borderId="13" xfId="0" applyNumberFormat="1" applyFont="1" applyBorder="1" applyAlignment="1">
      <alignment horizontal="center" vertical="top" wrapText="1"/>
    </xf>
    <xf numFmtId="164" fontId="4" fillId="0" borderId="13" xfId="0" applyNumberFormat="1" applyFont="1" applyBorder="1" applyAlignment="1">
      <alignment horizontal="center" vertical="top" wrapText="1"/>
    </xf>
    <xf numFmtId="167" fontId="4" fillId="0" borderId="0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165" fontId="4" fillId="0" borderId="10" xfId="0" applyNumberFormat="1" applyFont="1" applyBorder="1" applyAlignment="1">
      <alignment horizontal="center" vertical="top" wrapText="1"/>
    </xf>
    <xf numFmtId="164" fontId="4" fillId="0" borderId="11" xfId="0" applyNumberFormat="1" applyFont="1" applyBorder="1" applyAlignment="1">
      <alignment horizontal="center" vertical="top" wrapText="1"/>
    </xf>
    <xf numFmtId="166" fontId="4" fillId="0" borderId="10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165" fontId="4" fillId="0" borderId="12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164" fontId="4" fillId="0" borderId="14" xfId="0" applyNumberFormat="1" applyFont="1" applyBorder="1" applyAlignment="1">
      <alignment horizontal="center" vertical="center" wrapText="1"/>
    </xf>
    <xf numFmtId="166" fontId="4" fillId="0" borderId="11" xfId="0" applyNumberFormat="1" applyFont="1" applyBorder="1" applyAlignment="1">
      <alignment vertical="top" wrapText="1"/>
    </xf>
    <xf numFmtId="167" fontId="4" fillId="0" borderId="11" xfId="0" applyNumberFormat="1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168" fontId="4" fillId="0" borderId="11" xfId="0" applyNumberFormat="1" applyFont="1" applyBorder="1" applyAlignment="1">
      <alignment horizontal="center" vertical="top" wrapText="1"/>
    </xf>
    <xf numFmtId="169" fontId="4" fillId="0" borderId="11" xfId="0" applyNumberFormat="1" applyFont="1" applyBorder="1" applyAlignment="1">
      <alignment horizontal="center" vertical="top" wrapText="1"/>
    </xf>
    <xf numFmtId="170" fontId="4" fillId="0" borderId="11" xfId="0" applyNumberFormat="1" applyFont="1" applyBorder="1" applyAlignment="1">
      <alignment horizontal="center" vertical="top" wrapText="1"/>
    </xf>
    <xf numFmtId="168" fontId="4" fillId="0" borderId="11" xfId="0" applyNumberFormat="1" applyFont="1" applyBorder="1" applyAlignment="1">
      <alignment vertical="top" wrapText="1"/>
    </xf>
    <xf numFmtId="169" fontId="4" fillId="0" borderId="11" xfId="0" applyNumberFormat="1" applyFont="1" applyBorder="1" applyAlignment="1">
      <alignment vertical="top" wrapText="1"/>
    </xf>
    <xf numFmtId="164" fontId="7" fillId="0" borderId="10" xfId="0" applyNumberFormat="1" applyFont="1" applyBorder="1" applyAlignment="1">
      <alignment horizontal="center" vertical="top" wrapText="1"/>
    </xf>
    <xf numFmtId="167" fontId="4" fillId="0" borderId="13" xfId="0" applyNumberFormat="1" applyFont="1" applyBorder="1" applyAlignment="1">
      <alignment vertical="top" wrapText="1"/>
    </xf>
    <xf numFmtId="0" fontId="7" fillId="0" borderId="0" xfId="0" applyFont="1"/>
    <xf numFmtId="0" fontId="13" fillId="0" borderId="0" xfId="0" applyFont="1"/>
    <xf numFmtId="165" fontId="4" fillId="0" borderId="21" xfId="0" applyNumberFormat="1" applyFont="1" applyBorder="1" applyAlignment="1">
      <alignment vertical="top" wrapText="1"/>
    </xf>
    <xf numFmtId="164" fontId="4" fillId="0" borderId="18" xfId="0" applyNumberFormat="1" applyFont="1" applyBorder="1" applyAlignment="1">
      <alignment horizontal="center" vertical="top" wrapText="1"/>
    </xf>
    <xf numFmtId="164" fontId="4" fillId="0" borderId="0" xfId="0" applyNumberFormat="1" applyFont="1" applyAlignment="1">
      <alignment horizontal="center"/>
    </xf>
    <xf numFmtId="166" fontId="4" fillId="0" borderId="22" xfId="0" applyNumberFormat="1" applyFont="1" applyBorder="1" applyAlignment="1">
      <alignment vertical="top" wrapText="1"/>
    </xf>
    <xf numFmtId="167" fontId="4" fillId="0" borderId="22" xfId="0" applyNumberFormat="1" applyFont="1" applyBorder="1" applyAlignment="1">
      <alignment vertical="top" wrapText="1"/>
    </xf>
    <xf numFmtId="165" fontId="4" fillId="0" borderId="22" xfId="0" applyNumberFormat="1" applyFont="1" applyBorder="1" applyAlignment="1">
      <alignment vertical="top" wrapText="1"/>
    </xf>
    <xf numFmtId="165" fontId="4" fillId="0" borderId="23" xfId="0" applyNumberFormat="1" applyFont="1" applyBorder="1" applyAlignment="1">
      <alignment vertical="top" wrapText="1"/>
    </xf>
    <xf numFmtId="164" fontId="3" fillId="0" borderId="0" xfId="0" applyNumberFormat="1" applyFont="1" applyBorder="1" applyAlignment="1">
      <alignment horizontal="center" vertical="top" wrapText="1"/>
    </xf>
    <xf numFmtId="0" fontId="1" fillId="0" borderId="0" xfId="0" applyFont="1"/>
    <xf numFmtId="164" fontId="8" fillId="0" borderId="0" xfId="0" applyNumberFormat="1" applyFont="1" applyBorder="1" applyAlignment="1">
      <alignment horizontal="center" vertical="top" wrapText="1"/>
    </xf>
    <xf numFmtId="164" fontId="14" fillId="0" borderId="0" xfId="0" applyNumberFormat="1" applyFont="1" applyBorder="1" applyAlignment="1">
      <alignment horizontal="center" vertical="top" wrapText="1"/>
    </xf>
    <xf numFmtId="171" fontId="3" fillId="0" borderId="10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4" fontId="6" fillId="0" borderId="35" xfId="0" applyNumberFormat="1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164" fontId="6" fillId="0" borderId="10" xfId="0" applyNumberFormat="1" applyFont="1" applyBorder="1" applyAlignment="1">
      <alignment horizontal="center" vertical="top" wrapText="1"/>
    </xf>
    <xf numFmtId="164" fontId="7" fillId="0" borderId="31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6" fillId="0" borderId="3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center" vertical="top" wrapText="1"/>
    </xf>
    <xf numFmtId="171" fontId="6" fillId="0" borderId="18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71" fontId="4" fillId="0" borderId="35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 vertical="top" wrapText="1"/>
    </xf>
    <xf numFmtId="0" fontId="4" fillId="0" borderId="36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171" fontId="6" fillId="0" borderId="33" xfId="0" applyNumberFormat="1" applyFont="1" applyBorder="1" applyAlignment="1">
      <alignment horizontal="center" vertical="top" wrapText="1"/>
    </xf>
    <xf numFmtId="164" fontId="6" fillId="0" borderId="34" xfId="0" applyNumberFormat="1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7" xfId="0" applyFont="1" applyBorder="1" applyAlignment="1">
      <alignment horizontal="center" vertical="top" wrapText="1"/>
    </xf>
    <xf numFmtId="164" fontId="4" fillId="0" borderId="15" xfId="0" applyNumberFormat="1" applyFont="1" applyBorder="1" applyAlignment="1">
      <alignment horizontal="center" wrapText="1"/>
    </xf>
    <xf numFmtId="164" fontId="3" fillId="0" borderId="35" xfId="0" applyNumberFormat="1" applyFont="1" applyBorder="1" applyAlignment="1">
      <alignment horizontal="center" vertical="top" wrapText="1"/>
    </xf>
    <xf numFmtId="164" fontId="3" fillId="0" borderId="11" xfId="0" applyNumberFormat="1" applyFont="1" applyBorder="1" applyAlignment="1">
      <alignment horizontal="center" vertical="top" wrapText="1"/>
    </xf>
    <xf numFmtId="164" fontId="6" fillId="0" borderId="17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top" wrapText="1"/>
    </xf>
    <xf numFmtId="164" fontId="4" fillId="0" borderId="17" xfId="0" applyNumberFormat="1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164" fontId="7" fillId="0" borderId="35" xfId="0" applyNumberFormat="1" applyFont="1" applyBorder="1" applyAlignment="1">
      <alignment horizontal="center" vertical="top" wrapText="1"/>
    </xf>
    <xf numFmtId="164" fontId="6" fillId="0" borderId="10" xfId="0" applyNumberFormat="1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top" wrapText="1"/>
    </xf>
    <xf numFmtId="164" fontId="4" fillId="0" borderId="19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164" fontId="4" fillId="0" borderId="44" xfId="0" applyNumberFormat="1" applyFont="1" applyBorder="1" applyAlignment="1">
      <alignment horizontal="center" vertical="top" wrapText="1"/>
    </xf>
    <xf numFmtId="164" fontId="4" fillId="0" borderId="45" xfId="0" applyNumberFormat="1" applyFont="1" applyBorder="1" applyAlignment="1">
      <alignment horizontal="center" vertical="top" wrapText="1"/>
    </xf>
    <xf numFmtId="164" fontId="3" fillId="0" borderId="33" xfId="0" applyNumberFormat="1" applyFont="1" applyBorder="1" applyAlignment="1">
      <alignment horizontal="center" vertical="top" wrapText="1"/>
    </xf>
    <xf numFmtId="164" fontId="15" fillId="0" borderId="34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1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2" xfId="0" applyFont="1" applyBorder="1" applyAlignment="1">
      <alignment horizontal="center" vertical="top" wrapText="1"/>
    </xf>
    <xf numFmtId="0" fontId="4" fillId="0" borderId="43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37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K168"/>
  <sheetViews>
    <sheetView tabSelected="1" workbookViewId="0">
      <selection activeCell="G13" sqref="G13"/>
    </sheetView>
  </sheetViews>
  <sheetFormatPr defaultRowHeight="12.75"/>
  <cols>
    <col min="1" max="1" width="3" style="6" customWidth="1"/>
    <col min="2" max="2" width="58.140625" style="6" customWidth="1"/>
    <col min="3" max="3" width="5.85546875" style="6" customWidth="1"/>
    <col min="4" max="4" width="9.7109375" style="6" customWidth="1"/>
    <col min="5" max="5" width="14.7109375" style="6" customWidth="1"/>
    <col min="6" max="6" width="9.140625" style="6"/>
    <col min="7" max="7" width="9.7109375" style="6" customWidth="1"/>
    <col min="8" max="8" width="11.42578125" style="6" customWidth="1"/>
    <col min="9" max="9" width="7.42578125" style="6" customWidth="1"/>
    <col min="10" max="16384" width="9.140625" style="6"/>
  </cols>
  <sheetData>
    <row r="3" spans="2:9" ht="15.75">
      <c r="B3" s="181" t="s">
        <v>86</v>
      </c>
      <c r="C3" s="181"/>
      <c r="D3" s="181"/>
      <c r="E3" s="181"/>
      <c r="F3" s="181"/>
      <c r="G3" s="181"/>
      <c r="H3" s="181"/>
      <c r="I3" s="5"/>
    </row>
    <row r="4" spans="2:9" ht="18.75">
      <c r="B4" s="180" t="s">
        <v>97</v>
      </c>
      <c r="C4" s="180"/>
      <c r="D4" s="180"/>
      <c r="E4" s="180"/>
      <c r="F4" s="180"/>
      <c r="G4" s="180"/>
      <c r="H4" s="180"/>
      <c r="I4" s="7"/>
    </row>
    <row r="5" spans="2:9" ht="18.75">
      <c r="B5" s="174"/>
      <c r="C5" s="174"/>
      <c r="D5" s="174"/>
      <c r="E5" s="174"/>
      <c r="F5" s="174"/>
      <c r="G5" s="174"/>
      <c r="H5" s="174"/>
      <c r="I5" s="7"/>
    </row>
    <row r="6" spans="2:9" ht="14.25">
      <c r="B6" s="179" t="s">
        <v>6</v>
      </c>
      <c r="C6" s="179"/>
      <c r="D6" s="179"/>
      <c r="E6" s="179"/>
      <c r="F6" s="179"/>
      <c r="G6" s="179"/>
      <c r="H6" s="179"/>
      <c r="I6" s="8"/>
    </row>
    <row r="7" spans="2:9" ht="15">
      <c r="B7" s="188" t="s">
        <v>7</v>
      </c>
      <c r="C7" s="188"/>
      <c r="D7" s="188"/>
      <c r="E7" s="188"/>
      <c r="F7" s="188"/>
      <c r="G7" s="188"/>
      <c r="H7" s="188"/>
      <c r="I7" s="9"/>
    </row>
    <row r="8" spans="2:9" ht="15">
      <c r="B8" s="176"/>
      <c r="C8" s="176"/>
      <c r="D8" s="176"/>
      <c r="E8" s="176"/>
      <c r="F8" s="176"/>
      <c r="G8" s="176"/>
      <c r="H8" s="176"/>
      <c r="I8" s="9"/>
    </row>
    <row r="9" spans="2:9" ht="13.5" thickBot="1">
      <c r="G9" s="10"/>
      <c r="H9" s="6" t="s">
        <v>5</v>
      </c>
      <c r="I9" s="11"/>
    </row>
    <row r="10" spans="2:9" ht="33" customHeight="1">
      <c r="B10" s="192" t="s">
        <v>0</v>
      </c>
      <c r="C10" s="190" t="s">
        <v>8</v>
      </c>
      <c r="D10" s="190" t="s">
        <v>89</v>
      </c>
      <c r="E10" s="190" t="s">
        <v>90</v>
      </c>
      <c r="F10" s="184" t="s">
        <v>94</v>
      </c>
      <c r="G10" s="184" t="s">
        <v>96</v>
      </c>
      <c r="H10" s="186" t="s">
        <v>87</v>
      </c>
      <c r="I10" s="12"/>
    </row>
    <row r="11" spans="2:9" ht="33" customHeight="1" thickBot="1">
      <c r="B11" s="193"/>
      <c r="C11" s="194"/>
      <c r="D11" s="194"/>
      <c r="E11" s="194"/>
      <c r="F11" s="185"/>
      <c r="G11" s="185"/>
      <c r="H11" s="187"/>
      <c r="I11" s="13"/>
    </row>
    <row r="12" spans="2:9" ht="13.5" thickBot="1">
      <c r="B12" s="14" t="s">
        <v>93</v>
      </c>
      <c r="C12" s="15"/>
      <c r="D12" s="15"/>
      <c r="E12" s="15"/>
      <c r="F12" s="175"/>
      <c r="G12" s="16"/>
      <c r="H12" s="17"/>
      <c r="I12" s="13"/>
    </row>
    <row r="13" spans="2:9" ht="15">
      <c r="B13" s="18" t="s">
        <v>60</v>
      </c>
      <c r="C13" s="19">
        <v>1</v>
      </c>
      <c r="D13" s="132">
        <v>1309</v>
      </c>
      <c r="E13" s="146">
        <v>1368</v>
      </c>
      <c r="F13" s="133">
        <v>1368</v>
      </c>
      <c r="G13" s="40">
        <v>1219.3</v>
      </c>
      <c r="H13" s="147">
        <f>G13-F13</f>
        <v>-148.70000000000005</v>
      </c>
      <c r="I13" s="20"/>
    </row>
    <row r="14" spans="2:9" ht="15">
      <c r="B14" s="21" t="s">
        <v>61</v>
      </c>
      <c r="C14" s="22">
        <v>2</v>
      </c>
      <c r="D14" s="23">
        <v>218.2</v>
      </c>
      <c r="E14" s="84">
        <v>228</v>
      </c>
      <c r="F14" s="117">
        <v>228</v>
      </c>
      <c r="G14" s="25">
        <v>203.2</v>
      </c>
      <c r="H14" s="102">
        <f>G14-F14</f>
        <v>-24.800000000000011</v>
      </c>
      <c r="I14" s="26"/>
    </row>
    <row r="15" spans="2:9" ht="15">
      <c r="B15" s="27" t="s">
        <v>62</v>
      </c>
      <c r="C15" s="22">
        <v>3</v>
      </c>
      <c r="D15" s="25"/>
      <c r="E15" s="84"/>
      <c r="F15" s="117"/>
      <c r="G15" s="24"/>
      <c r="H15" s="102"/>
      <c r="I15" s="26"/>
    </row>
    <row r="16" spans="2:9" ht="15">
      <c r="B16" s="27" t="s">
        <v>64</v>
      </c>
      <c r="C16" s="22">
        <v>4</v>
      </c>
      <c r="D16" s="25"/>
      <c r="E16" s="84"/>
      <c r="F16" s="117"/>
      <c r="G16" s="24"/>
      <c r="H16" s="102"/>
      <c r="I16" s="26"/>
    </row>
    <row r="17" spans="2:11" ht="30">
      <c r="B17" s="21" t="s">
        <v>65</v>
      </c>
      <c r="C17" s="22">
        <v>5</v>
      </c>
      <c r="D17" s="23">
        <v>1090.8</v>
      </c>
      <c r="E17" s="148">
        <v>1140</v>
      </c>
      <c r="F17" s="136">
        <v>1140</v>
      </c>
      <c r="G17" s="136">
        <f>G13-G14</f>
        <v>1016.0999999999999</v>
      </c>
      <c r="H17" s="149">
        <f>G17-F17</f>
        <v>-123.90000000000009</v>
      </c>
      <c r="I17" s="26"/>
    </row>
    <row r="18" spans="2:11" ht="15">
      <c r="B18" s="21" t="s">
        <v>66</v>
      </c>
      <c r="C18" s="22">
        <v>6</v>
      </c>
      <c r="D18" s="24"/>
      <c r="E18" s="84"/>
      <c r="F18" s="117"/>
      <c r="G18" s="24"/>
      <c r="H18" s="102"/>
      <c r="I18" s="26"/>
    </row>
    <row r="19" spans="2:11" ht="15">
      <c r="B19" s="21" t="s">
        <v>67</v>
      </c>
      <c r="C19" s="22">
        <v>7</v>
      </c>
      <c r="D19" s="24"/>
      <c r="E19" s="84"/>
      <c r="F19" s="117"/>
      <c r="G19" s="24"/>
      <c r="H19" s="102"/>
      <c r="I19" s="26"/>
    </row>
    <row r="20" spans="2:11" ht="15">
      <c r="B20" s="21" t="s">
        <v>68</v>
      </c>
      <c r="C20" s="22">
        <v>8</v>
      </c>
      <c r="D20" s="28"/>
      <c r="E20" s="84"/>
      <c r="F20" s="137"/>
      <c r="G20" s="28"/>
      <c r="H20" s="150"/>
      <c r="I20" s="29"/>
    </row>
    <row r="21" spans="2:11" ht="15.75" thickBot="1">
      <c r="B21" s="30" t="s">
        <v>63</v>
      </c>
      <c r="C21" s="31">
        <v>9</v>
      </c>
      <c r="D21" s="32"/>
      <c r="E21" s="151"/>
      <c r="F21" s="178"/>
      <c r="G21" s="33"/>
      <c r="H21" s="152"/>
      <c r="I21" s="12"/>
    </row>
    <row r="22" spans="2:11" ht="15" thickBot="1">
      <c r="B22" s="34" t="s">
        <v>1</v>
      </c>
      <c r="C22" s="35">
        <v>10</v>
      </c>
      <c r="D22" s="36">
        <v>1090.8</v>
      </c>
      <c r="E22" s="153">
        <v>1140</v>
      </c>
      <c r="F22" s="37">
        <v>1140</v>
      </c>
      <c r="G22" s="37">
        <f>G17</f>
        <v>1016.0999999999999</v>
      </c>
      <c r="H22" s="154">
        <f>G22-F22</f>
        <v>-123.90000000000009</v>
      </c>
      <c r="I22" s="38"/>
    </row>
    <row r="23" spans="2:11" ht="15">
      <c r="B23" s="39" t="s">
        <v>9</v>
      </c>
      <c r="C23" s="19">
        <v>11</v>
      </c>
      <c r="D23" s="87">
        <v>657.4</v>
      </c>
      <c r="E23" s="133">
        <v>670.7</v>
      </c>
      <c r="F23" s="40">
        <v>670.7</v>
      </c>
      <c r="G23" s="133">
        <f>SUM(G24:G28)</f>
        <v>536.70000000000005</v>
      </c>
      <c r="H23" s="155">
        <f>G23-F23</f>
        <v>-134</v>
      </c>
      <c r="I23" s="41"/>
      <c r="K23" s="42"/>
    </row>
    <row r="24" spans="2:11" ht="15">
      <c r="B24" s="21" t="s">
        <v>69</v>
      </c>
      <c r="C24" s="22"/>
      <c r="D24" s="43">
        <v>35.6</v>
      </c>
      <c r="E24" s="156">
        <v>28</v>
      </c>
      <c r="F24" s="61">
        <v>28</v>
      </c>
      <c r="G24" s="45">
        <v>22.6</v>
      </c>
      <c r="H24" s="157">
        <f>G24-F24</f>
        <v>-5.3999999999999986</v>
      </c>
      <c r="I24" s="13"/>
      <c r="J24" s="46"/>
      <c r="K24" s="47"/>
    </row>
    <row r="25" spans="2:11" ht="15">
      <c r="B25" s="21" t="s">
        <v>70</v>
      </c>
      <c r="C25" s="22"/>
      <c r="D25" s="43">
        <v>338.9</v>
      </c>
      <c r="E25" s="158">
        <v>400.8</v>
      </c>
      <c r="F25" s="138">
        <v>400.8</v>
      </c>
      <c r="G25" s="44">
        <v>223.9</v>
      </c>
      <c r="H25" s="157">
        <f t="shared" ref="H25:H47" si="0">G25-F25</f>
        <v>-176.9</v>
      </c>
      <c r="I25" s="13"/>
      <c r="K25" s="46"/>
    </row>
    <row r="26" spans="2:11" ht="15">
      <c r="B26" s="21" t="s">
        <v>71</v>
      </c>
      <c r="C26" s="22"/>
      <c r="D26" s="43">
        <v>71.2</v>
      </c>
      <c r="E26" s="158">
        <v>88.2</v>
      </c>
      <c r="F26" s="61">
        <v>88.2</v>
      </c>
      <c r="G26" s="44">
        <v>50.7</v>
      </c>
      <c r="H26" s="157">
        <f t="shared" si="0"/>
        <v>-37.5</v>
      </c>
      <c r="I26" s="13"/>
      <c r="K26" s="46"/>
    </row>
    <row r="27" spans="2:11" ht="15">
      <c r="B27" s="21" t="s">
        <v>72</v>
      </c>
      <c r="C27" s="22"/>
      <c r="D27" s="43">
        <v>45</v>
      </c>
      <c r="E27" s="156"/>
      <c r="F27" s="61"/>
      <c r="G27" s="45"/>
      <c r="H27" s="157"/>
      <c r="I27" s="13"/>
    </row>
    <row r="28" spans="2:11" ht="15">
      <c r="B28" s="21" t="s">
        <v>73</v>
      </c>
      <c r="C28" s="22"/>
      <c r="D28" s="43">
        <v>166.70000000000002</v>
      </c>
      <c r="E28" s="158">
        <v>153.69999999999999</v>
      </c>
      <c r="F28" s="61">
        <v>153.69999999999999</v>
      </c>
      <c r="G28" s="44">
        <v>239.5</v>
      </c>
      <c r="H28" s="157">
        <f t="shared" si="0"/>
        <v>85.800000000000011</v>
      </c>
      <c r="I28" s="13"/>
      <c r="J28" s="177"/>
      <c r="K28" s="46"/>
    </row>
    <row r="29" spans="2:11" ht="14.25">
      <c r="B29" s="49" t="s">
        <v>2</v>
      </c>
      <c r="C29" s="22">
        <v>12</v>
      </c>
      <c r="D29" s="87">
        <v>464.99999999999994</v>
      </c>
      <c r="E29" s="159">
        <v>451.9</v>
      </c>
      <c r="F29" s="139">
        <v>451.9</v>
      </c>
      <c r="G29" s="139">
        <f>G34</f>
        <v>477.7</v>
      </c>
      <c r="H29" s="160">
        <f>H34</f>
        <v>25.800000000000011</v>
      </c>
      <c r="I29" s="26"/>
      <c r="J29" s="177"/>
      <c r="K29" s="177"/>
    </row>
    <row r="30" spans="2:11" ht="15">
      <c r="B30" s="49" t="s">
        <v>10</v>
      </c>
      <c r="C30" s="51">
        <v>12</v>
      </c>
      <c r="D30" s="24"/>
      <c r="E30" s="84"/>
      <c r="F30" s="117"/>
      <c r="G30" s="24"/>
      <c r="H30" s="157"/>
      <c r="I30" s="26"/>
      <c r="J30" s="177"/>
      <c r="K30" s="177"/>
    </row>
    <row r="31" spans="2:11" ht="15">
      <c r="B31" s="49" t="s">
        <v>11</v>
      </c>
      <c r="C31" s="53">
        <v>6</v>
      </c>
      <c r="D31" s="24"/>
      <c r="E31" s="84"/>
      <c r="F31" s="117"/>
      <c r="G31" s="24"/>
      <c r="H31" s="157"/>
      <c r="I31" s="26"/>
    </row>
    <row r="32" spans="2:11" ht="15">
      <c r="B32" s="49" t="s">
        <v>12</v>
      </c>
      <c r="C32" s="54">
        <v>4</v>
      </c>
      <c r="D32" s="24"/>
      <c r="E32" s="84"/>
      <c r="F32" s="117"/>
      <c r="G32" s="24"/>
      <c r="H32" s="157"/>
      <c r="I32" s="26"/>
    </row>
    <row r="33" spans="2:11" ht="15">
      <c r="B33" s="49" t="s">
        <v>13</v>
      </c>
      <c r="C33" s="55">
        <v>3</v>
      </c>
      <c r="D33" s="56"/>
      <c r="E33" s="44"/>
      <c r="F33" s="140"/>
      <c r="G33" s="56"/>
      <c r="H33" s="157"/>
      <c r="I33" s="26"/>
    </row>
    <row r="34" spans="2:11" ht="25.5">
      <c r="B34" s="49" t="s">
        <v>56</v>
      </c>
      <c r="C34" s="57">
        <v>2.4</v>
      </c>
      <c r="D34" s="87">
        <v>464.99999999999994</v>
      </c>
      <c r="E34" s="134">
        <v>451.9</v>
      </c>
      <c r="F34" s="135">
        <v>451.9</v>
      </c>
      <c r="G34" s="135">
        <f>SUM(G35:G51)</f>
        <v>477.7</v>
      </c>
      <c r="H34" s="161">
        <f t="shared" si="0"/>
        <v>25.800000000000011</v>
      </c>
      <c r="I34" s="20"/>
      <c r="K34" s="58"/>
    </row>
    <row r="35" spans="2:11" ht="15">
      <c r="B35" s="49" t="s">
        <v>74</v>
      </c>
      <c r="C35" s="59"/>
      <c r="D35" s="43">
        <v>259.60000000000002</v>
      </c>
      <c r="E35" s="84">
        <v>253</v>
      </c>
      <c r="F35" s="141">
        <v>253</v>
      </c>
      <c r="G35" s="45">
        <v>233.9</v>
      </c>
      <c r="H35" s="157">
        <f t="shared" si="0"/>
        <v>-19.099999999999994</v>
      </c>
      <c r="I35" s="13"/>
      <c r="K35" s="46"/>
    </row>
    <row r="36" spans="2:11" ht="15">
      <c r="B36" s="49" t="s">
        <v>75</v>
      </c>
      <c r="C36" s="59"/>
      <c r="D36" s="43">
        <v>57.1</v>
      </c>
      <c r="E36" s="84">
        <v>55.7</v>
      </c>
      <c r="F36" s="141">
        <v>55.7</v>
      </c>
      <c r="G36" s="44">
        <v>51.6</v>
      </c>
      <c r="H36" s="157">
        <f t="shared" si="0"/>
        <v>-4.1000000000000014</v>
      </c>
      <c r="I36" s="13"/>
      <c r="K36" s="46"/>
    </row>
    <row r="37" spans="2:11" ht="15">
      <c r="B37" s="49" t="s">
        <v>76</v>
      </c>
      <c r="C37" s="59"/>
      <c r="D37" s="43"/>
      <c r="E37" s="162"/>
      <c r="F37" s="141"/>
      <c r="G37" s="45"/>
      <c r="H37" s="157"/>
      <c r="I37" s="13"/>
      <c r="J37" s="48"/>
    </row>
    <row r="38" spans="2:11" ht="15">
      <c r="B38" s="49" t="s">
        <v>77</v>
      </c>
      <c r="C38" s="59"/>
      <c r="D38" s="43">
        <v>3</v>
      </c>
      <c r="E38" s="84">
        <v>3</v>
      </c>
      <c r="F38" s="141">
        <v>3</v>
      </c>
      <c r="G38" s="45">
        <v>1.9</v>
      </c>
      <c r="H38" s="157">
        <f t="shared" si="0"/>
        <v>-1.1000000000000001</v>
      </c>
      <c r="I38" s="13"/>
      <c r="K38" s="46"/>
    </row>
    <row r="39" spans="2:11" ht="15">
      <c r="B39" s="49" t="s">
        <v>78</v>
      </c>
      <c r="C39" s="59"/>
      <c r="D39" s="43">
        <v>3.5999999999999996</v>
      </c>
      <c r="E39" s="84">
        <v>2.8</v>
      </c>
      <c r="F39" s="117">
        <v>2.8</v>
      </c>
      <c r="G39" s="45">
        <v>5.0999999999999996</v>
      </c>
      <c r="H39" s="157">
        <f t="shared" si="0"/>
        <v>2.2999999999999998</v>
      </c>
      <c r="I39" s="13"/>
    </row>
    <row r="40" spans="2:11" ht="15">
      <c r="B40" s="49" t="s">
        <v>79</v>
      </c>
      <c r="C40" s="59"/>
      <c r="D40" s="43">
        <v>0.4</v>
      </c>
      <c r="E40" s="162">
        <v>0.4</v>
      </c>
      <c r="F40" s="141">
        <v>0.4</v>
      </c>
      <c r="G40" s="45">
        <v>0.4</v>
      </c>
      <c r="H40" s="157">
        <f t="shared" si="0"/>
        <v>0</v>
      </c>
      <c r="I40" s="13"/>
      <c r="K40" s="46"/>
    </row>
    <row r="41" spans="2:11" ht="15">
      <c r="B41" s="49" t="s">
        <v>80</v>
      </c>
      <c r="C41" s="59"/>
      <c r="D41" s="43">
        <v>4.3</v>
      </c>
      <c r="E41" s="162"/>
      <c r="F41" s="141"/>
      <c r="G41" s="45"/>
      <c r="H41" s="157"/>
      <c r="I41" s="13"/>
    </row>
    <row r="42" spans="2:11" ht="15">
      <c r="B42" s="49" t="s">
        <v>81</v>
      </c>
      <c r="C42" s="59"/>
      <c r="D42" s="43"/>
      <c r="E42" s="162"/>
      <c r="F42" s="141"/>
      <c r="G42" s="45"/>
      <c r="H42" s="157"/>
      <c r="I42" s="13"/>
    </row>
    <row r="43" spans="2:11" ht="15">
      <c r="B43" s="49" t="s">
        <v>82</v>
      </c>
      <c r="C43" s="59"/>
      <c r="D43" s="43"/>
      <c r="E43" s="162"/>
      <c r="F43" s="141"/>
      <c r="G43" s="45"/>
      <c r="H43" s="157"/>
      <c r="I43" s="13"/>
      <c r="K43" s="60"/>
    </row>
    <row r="44" spans="2:11" ht="15">
      <c r="B44" s="49" t="s">
        <v>83</v>
      </c>
      <c r="C44" s="59"/>
      <c r="D44" s="43"/>
      <c r="E44" s="162"/>
      <c r="F44" s="141"/>
      <c r="G44" s="45"/>
      <c r="H44" s="157"/>
      <c r="I44" s="13"/>
    </row>
    <row r="45" spans="2:11" ht="15">
      <c r="B45" s="49" t="s">
        <v>84</v>
      </c>
      <c r="C45" s="59"/>
      <c r="D45" s="43">
        <v>137</v>
      </c>
      <c r="E45" s="162">
        <v>137</v>
      </c>
      <c r="F45" s="141">
        <v>137</v>
      </c>
      <c r="G45" s="45">
        <v>137</v>
      </c>
      <c r="H45" s="163">
        <f t="shared" si="0"/>
        <v>0</v>
      </c>
      <c r="I45" s="13"/>
      <c r="K45" s="46"/>
    </row>
    <row r="46" spans="2:11" ht="15">
      <c r="B46" s="49" t="s">
        <v>85</v>
      </c>
      <c r="C46" s="54"/>
      <c r="D46" s="43"/>
      <c r="E46" s="162">
        <v>0</v>
      </c>
      <c r="F46" s="141">
        <v>0</v>
      </c>
      <c r="G46" s="44"/>
      <c r="H46" s="157">
        <f t="shared" si="0"/>
        <v>0</v>
      </c>
      <c r="I46" s="13"/>
    </row>
    <row r="47" spans="2:11" ht="15">
      <c r="B47" s="49" t="s">
        <v>14</v>
      </c>
      <c r="C47" s="22">
        <v>13</v>
      </c>
      <c r="D47" s="23">
        <v>56.2</v>
      </c>
      <c r="E47" s="84">
        <v>0</v>
      </c>
      <c r="F47" s="117">
        <v>0</v>
      </c>
      <c r="G47" s="61">
        <v>47.8</v>
      </c>
      <c r="H47" s="164">
        <f t="shared" si="0"/>
        <v>47.8</v>
      </c>
      <c r="I47" s="26"/>
      <c r="K47" s="60"/>
    </row>
    <row r="48" spans="2:11" ht="15">
      <c r="B48" s="49" t="s">
        <v>55</v>
      </c>
      <c r="C48" s="22">
        <v>14</v>
      </c>
      <c r="D48" s="24"/>
      <c r="E48" s="84"/>
      <c r="F48" s="117"/>
      <c r="G48" s="24"/>
      <c r="H48" s="102"/>
      <c r="I48" s="26"/>
    </row>
    <row r="49" spans="2:11" ht="15">
      <c r="B49" s="49" t="s">
        <v>15</v>
      </c>
      <c r="C49" s="22">
        <v>15</v>
      </c>
      <c r="D49" s="24"/>
      <c r="E49" s="84"/>
      <c r="F49" s="117"/>
      <c r="G49" s="24"/>
      <c r="H49" s="102"/>
      <c r="I49" s="26"/>
    </row>
    <row r="50" spans="2:11" ht="15">
      <c r="B50" s="49" t="s">
        <v>16</v>
      </c>
      <c r="C50" s="22">
        <v>16</v>
      </c>
      <c r="D50" s="24"/>
      <c r="E50" s="84"/>
      <c r="F50" s="117"/>
      <c r="G50" s="24"/>
      <c r="H50" s="102"/>
      <c r="I50" s="26"/>
    </row>
    <row r="51" spans="2:11" ht="15.75" thickBot="1">
      <c r="B51" s="49" t="s">
        <v>3</v>
      </c>
      <c r="C51" s="22">
        <v>17</v>
      </c>
      <c r="D51" s="24"/>
      <c r="E51" s="84"/>
      <c r="F51" s="117"/>
      <c r="G51" s="50"/>
      <c r="H51" s="102"/>
      <c r="I51" s="26"/>
    </row>
    <row r="52" spans="2:11" ht="15" thickBot="1">
      <c r="B52" s="65" t="s">
        <v>4</v>
      </c>
      <c r="C52" s="66">
        <v>18</v>
      </c>
      <c r="D52" s="36">
        <f>D23+D29+D47+D48+D49+D50+D51</f>
        <v>1178.5999999999999</v>
      </c>
      <c r="E52" s="67">
        <f>E23+E29+E47+E48+E49+E50+E51</f>
        <v>1122.5999999999999</v>
      </c>
      <c r="F52" s="67">
        <v>1122.5999999999999</v>
      </c>
      <c r="G52" s="67">
        <f>SUM(G23,G29,G48,G49,G50,G51)</f>
        <v>1014.4000000000001</v>
      </c>
      <c r="H52" s="67">
        <f>H23+H29+H47+H48+H49+H50+H51</f>
        <v>-60.399999999999991</v>
      </c>
      <c r="I52" s="38"/>
      <c r="J52" s="48"/>
      <c r="K52" s="48"/>
    </row>
    <row r="53" spans="2:11">
      <c r="B53" s="68"/>
      <c r="C53" s="69"/>
      <c r="D53" s="70"/>
      <c r="E53" s="12"/>
      <c r="F53" s="71"/>
      <c r="G53" s="71"/>
      <c r="H53" s="12"/>
      <c r="I53" s="12"/>
    </row>
    <row r="54" spans="2:11" ht="13.5" thickBot="1">
      <c r="B54" s="68"/>
      <c r="C54" s="69"/>
      <c r="D54" s="72"/>
      <c r="E54" s="12"/>
      <c r="F54" s="12"/>
      <c r="G54" s="12"/>
      <c r="H54" s="12"/>
      <c r="I54" s="12"/>
    </row>
    <row r="55" spans="2:11" ht="13.5" thickBot="1">
      <c r="B55" s="14" t="s">
        <v>18</v>
      </c>
      <c r="C55" s="73"/>
      <c r="D55" s="74"/>
      <c r="E55" s="15"/>
      <c r="F55" s="75"/>
      <c r="G55" s="75"/>
      <c r="H55" s="76"/>
      <c r="I55" s="26"/>
    </row>
    <row r="56" spans="2:11">
      <c r="B56" s="77" t="s">
        <v>19</v>
      </c>
      <c r="C56" s="78">
        <v>19</v>
      </c>
      <c r="D56" s="79"/>
      <c r="E56" s="80"/>
      <c r="F56" s="80"/>
      <c r="G56" s="80"/>
      <c r="H56" s="81"/>
      <c r="I56" s="26"/>
    </row>
    <row r="57" spans="2:11" ht="15">
      <c r="B57" s="82" t="s">
        <v>20</v>
      </c>
      <c r="C57" s="83">
        <v>20</v>
      </c>
      <c r="D57" s="23">
        <v>-87.799999999999955</v>
      </c>
      <c r="E57" s="84">
        <v>17.400000000000091</v>
      </c>
      <c r="F57" s="84">
        <v>17.400000000000091</v>
      </c>
      <c r="G57" s="165">
        <f>G22-G52</f>
        <v>1.6999999999998181</v>
      </c>
      <c r="H57" s="85">
        <f>G57-F57</f>
        <v>-15.700000000000273</v>
      </c>
      <c r="I57" s="26"/>
    </row>
    <row r="58" spans="2:11" ht="15">
      <c r="B58" s="86" t="s">
        <v>21</v>
      </c>
      <c r="C58" s="83">
        <v>21</v>
      </c>
      <c r="D58" s="87">
        <v>-87.799999999999955</v>
      </c>
      <c r="E58" s="87">
        <v>17.400000000000091</v>
      </c>
      <c r="F58" s="87">
        <v>17.400000000000091</v>
      </c>
      <c r="G58" s="166">
        <f>G57</f>
        <v>1.6999999999998181</v>
      </c>
      <c r="H58" s="88">
        <f>G58-F58</f>
        <v>-15.700000000000273</v>
      </c>
      <c r="I58" s="89"/>
    </row>
    <row r="59" spans="2:11" ht="15">
      <c r="B59" s="90" t="s">
        <v>17</v>
      </c>
      <c r="C59" s="83">
        <v>22</v>
      </c>
      <c r="D59" s="87"/>
      <c r="E59" s="24">
        <v>3.1</v>
      </c>
      <c r="F59" s="24">
        <v>3.1</v>
      </c>
      <c r="G59" s="62">
        <v>0.3</v>
      </c>
      <c r="H59" s="88">
        <f t="shared" ref="H59:H61" si="1">G59-F59</f>
        <v>-2.8000000000000003</v>
      </c>
      <c r="I59" s="26"/>
    </row>
    <row r="60" spans="2:11" ht="15">
      <c r="B60" s="82" t="s">
        <v>22</v>
      </c>
      <c r="C60" s="83">
        <v>23</v>
      </c>
      <c r="D60" s="52"/>
      <c r="E60" s="91"/>
      <c r="F60" s="91"/>
      <c r="G60" s="92"/>
      <c r="H60" s="88"/>
      <c r="I60" s="26"/>
    </row>
    <row r="61" spans="2:11" ht="15">
      <c r="B61" s="86" t="s">
        <v>23</v>
      </c>
      <c r="C61" s="93">
        <v>23</v>
      </c>
      <c r="D61" s="24"/>
      <c r="E61" s="24">
        <v>14.2</v>
      </c>
      <c r="F61" s="24">
        <v>14.2</v>
      </c>
      <c r="G61" s="24">
        <v>1.4</v>
      </c>
      <c r="H61" s="88">
        <f t="shared" si="1"/>
        <v>-12.799999999999999</v>
      </c>
      <c r="I61" s="26"/>
    </row>
    <row r="62" spans="2:11" ht="15.75" thickBot="1">
      <c r="B62" s="94" t="s">
        <v>24</v>
      </c>
      <c r="C62" s="95">
        <v>11.5</v>
      </c>
      <c r="D62" s="64">
        <v>87.8</v>
      </c>
      <c r="E62" s="64"/>
      <c r="F62" s="64"/>
      <c r="G62" s="64"/>
      <c r="H62" s="88"/>
      <c r="I62" s="26"/>
    </row>
    <row r="63" spans="2:11">
      <c r="B63" s="68"/>
      <c r="C63" s="97"/>
      <c r="D63" s="12"/>
      <c r="E63" s="12"/>
      <c r="F63" s="26"/>
      <c r="G63" s="26"/>
      <c r="H63" s="26"/>
      <c r="I63" s="26"/>
    </row>
    <row r="64" spans="2:11">
      <c r="B64" s="68"/>
      <c r="C64" s="97"/>
      <c r="D64" s="12"/>
      <c r="E64" s="12"/>
      <c r="F64" s="26"/>
      <c r="G64" s="26"/>
      <c r="H64" s="26"/>
      <c r="I64" s="26"/>
    </row>
    <row r="66" spans="2:10">
      <c r="B66" s="196" t="s">
        <v>25</v>
      </c>
      <c r="C66" s="196"/>
      <c r="D66" s="196"/>
      <c r="E66" s="196"/>
      <c r="F66" s="196"/>
      <c r="G66" s="196"/>
      <c r="H66" s="196"/>
      <c r="I66" s="9"/>
    </row>
    <row r="67" spans="2:10" ht="13.5" thickBot="1">
      <c r="B67" s="177"/>
      <c r="C67" s="177"/>
      <c r="D67" s="177"/>
      <c r="E67" s="177"/>
      <c r="F67" s="177"/>
      <c r="G67" s="177"/>
      <c r="H67" s="177"/>
      <c r="I67" s="177"/>
    </row>
    <row r="68" spans="2:10" ht="26.25" thickBot="1">
      <c r="B68" s="98" t="s">
        <v>26</v>
      </c>
      <c r="C68" s="66">
        <v>24</v>
      </c>
      <c r="D68" s="99"/>
      <c r="E68" s="99"/>
      <c r="F68" s="100"/>
      <c r="G68" s="100"/>
      <c r="H68" s="17"/>
      <c r="I68" s="13"/>
    </row>
    <row r="69" spans="2:10" ht="25.5">
      <c r="B69" s="82" t="s">
        <v>27</v>
      </c>
      <c r="C69" s="101">
        <v>25</v>
      </c>
      <c r="D69" s="24"/>
      <c r="E69" s="24"/>
      <c r="F69" s="24"/>
      <c r="G69" s="24"/>
      <c r="H69" s="102"/>
      <c r="I69" s="26"/>
    </row>
    <row r="70" spans="2:10">
      <c r="B70" s="82" t="s">
        <v>28</v>
      </c>
      <c r="C70" s="101">
        <v>26</v>
      </c>
      <c r="D70" s="24"/>
      <c r="E70" s="24"/>
      <c r="F70" s="24"/>
      <c r="G70" s="24"/>
      <c r="H70" s="102"/>
      <c r="I70" s="26"/>
    </row>
    <row r="71" spans="2:10">
      <c r="B71" s="82" t="s">
        <v>29</v>
      </c>
      <c r="C71" s="103">
        <v>26</v>
      </c>
      <c r="D71" s="24"/>
      <c r="E71" s="24"/>
      <c r="F71" s="24"/>
      <c r="G71" s="24"/>
      <c r="H71" s="102"/>
      <c r="I71" s="26"/>
    </row>
    <row r="72" spans="2:10">
      <c r="B72" s="82" t="s">
        <v>30</v>
      </c>
      <c r="C72" s="101">
        <v>27</v>
      </c>
      <c r="D72" s="24"/>
      <c r="E72" s="24"/>
      <c r="F72" s="24"/>
      <c r="G72" s="24"/>
      <c r="H72" s="102"/>
      <c r="I72" s="26"/>
    </row>
    <row r="73" spans="2:10">
      <c r="B73" s="82" t="s">
        <v>31</v>
      </c>
      <c r="C73" s="101">
        <v>28</v>
      </c>
      <c r="D73" s="24"/>
      <c r="E73" s="24"/>
      <c r="F73" s="24"/>
      <c r="G73" s="24"/>
      <c r="H73" s="102"/>
      <c r="I73" s="26"/>
    </row>
    <row r="74" spans="2:10" ht="13.5" thickBot="1">
      <c r="B74" s="104" t="s">
        <v>32</v>
      </c>
      <c r="C74" s="105">
        <v>29</v>
      </c>
      <c r="D74" s="64"/>
      <c r="E74" s="64"/>
      <c r="F74" s="64"/>
      <c r="G74" s="64"/>
      <c r="H74" s="96"/>
      <c r="I74" s="26"/>
    </row>
    <row r="75" spans="2:10" ht="15.75" customHeight="1" thickBot="1">
      <c r="B75" s="182" t="s">
        <v>33</v>
      </c>
      <c r="C75" s="183"/>
      <c r="D75" s="183"/>
      <c r="E75" s="183"/>
      <c r="F75" s="183"/>
      <c r="G75" s="183"/>
      <c r="H75" s="183"/>
      <c r="I75" s="12"/>
      <c r="J75" s="11"/>
    </row>
    <row r="76" spans="2:10" ht="25.5">
      <c r="B76" s="106" t="s">
        <v>34</v>
      </c>
      <c r="C76" s="78">
        <v>30</v>
      </c>
      <c r="D76" s="107"/>
      <c r="E76" s="108"/>
      <c r="F76" s="2"/>
      <c r="G76" s="80"/>
      <c r="H76" s="81"/>
      <c r="I76" s="26"/>
    </row>
    <row r="77" spans="2:10">
      <c r="B77" s="82" t="s">
        <v>35</v>
      </c>
      <c r="C77" s="109">
        <v>30</v>
      </c>
      <c r="D77" s="24"/>
      <c r="E77" s="24">
        <v>3.1320000000000161</v>
      </c>
      <c r="F77" s="1">
        <v>3.1320000000000161</v>
      </c>
      <c r="G77" s="24">
        <v>0.3</v>
      </c>
      <c r="H77" s="102">
        <f t="shared" ref="H77" si="2">G77-F77</f>
        <v>-2.8320000000000163</v>
      </c>
      <c r="I77" s="26"/>
    </row>
    <row r="78" spans="2:10">
      <c r="B78" s="82" t="s">
        <v>36</v>
      </c>
      <c r="C78" s="110">
        <v>15</v>
      </c>
      <c r="D78" s="111"/>
      <c r="E78" s="52"/>
      <c r="F78" s="1"/>
      <c r="G78" s="24"/>
      <c r="H78" s="102"/>
      <c r="I78" s="26"/>
    </row>
    <row r="79" spans="2:10">
      <c r="B79" s="82" t="s">
        <v>37</v>
      </c>
      <c r="C79" s="112">
        <v>10</v>
      </c>
      <c r="D79" s="111"/>
      <c r="E79" s="52"/>
      <c r="F79" s="1"/>
      <c r="G79" s="24"/>
      <c r="H79" s="102"/>
      <c r="I79" s="26"/>
    </row>
    <row r="80" spans="2:10" ht="25.5">
      <c r="B80" s="82" t="s">
        <v>38</v>
      </c>
      <c r="C80" s="113">
        <v>7.5</v>
      </c>
      <c r="D80" s="111"/>
      <c r="E80" s="52"/>
      <c r="F80" s="1"/>
      <c r="G80" s="24"/>
      <c r="H80" s="102"/>
      <c r="I80" s="26"/>
    </row>
    <row r="81" spans="2:9">
      <c r="B81" s="82" t="s">
        <v>57</v>
      </c>
      <c r="C81" s="114">
        <v>6</v>
      </c>
      <c r="D81" s="111"/>
      <c r="E81" s="52"/>
      <c r="F81" s="1"/>
      <c r="G81" s="24"/>
      <c r="H81" s="102"/>
      <c r="I81" s="26"/>
    </row>
    <row r="82" spans="2:9">
      <c r="B82" s="86" t="s">
        <v>39</v>
      </c>
      <c r="C82" s="83">
        <v>31</v>
      </c>
      <c r="D82" s="111"/>
      <c r="E82" s="52"/>
      <c r="F82" s="1"/>
      <c r="G82" s="24"/>
      <c r="H82" s="102"/>
      <c r="I82" s="26"/>
    </row>
    <row r="83" spans="2:9" ht="25.5">
      <c r="B83" s="82" t="s">
        <v>40</v>
      </c>
      <c r="C83" s="93">
        <v>31</v>
      </c>
      <c r="D83" s="111"/>
      <c r="E83" s="52"/>
      <c r="F83" s="1"/>
      <c r="G83" s="24"/>
      <c r="H83" s="102"/>
      <c r="I83" s="26"/>
    </row>
    <row r="84" spans="2:9">
      <c r="B84" s="82" t="s">
        <v>41</v>
      </c>
      <c r="C84" s="110">
        <v>15.5</v>
      </c>
      <c r="D84" s="111"/>
      <c r="E84" s="52"/>
      <c r="F84" s="1"/>
      <c r="G84" s="24"/>
      <c r="H84" s="102"/>
      <c r="I84" s="26"/>
    </row>
    <row r="85" spans="2:9">
      <c r="B85" s="82" t="s">
        <v>42</v>
      </c>
      <c r="C85" s="115">
        <v>10.3</v>
      </c>
      <c r="D85" s="111"/>
      <c r="E85" s="52"/>
      <c r="F85" s="1"/>
      <c r="G85" s="24"/>
      <c r="H85" s="102"/>
      <c r="I85" s="26"/>
    </row>
    <row r="86" spans="2:9">
      <c r="B86" s="82" t="s">
        <v>43</v>
      </c>
      <c r="C86" s="116">
        <v>7.75</v>
      </c>
      <c r="D86" s="111"/>
      <c r="E86" s="52"/>
      <c r="F86" s="1"/>
      <c r="G86" s="24"/>
      <c r="H86" s="102"/>
      <c r="I86" s="26"/>
    </row>
    <row r="87" spans="2:9">
      <c r="B87" s="82" t="s">
        <v>58</v>
      </c>
      <c r="C87" s="83">
        <v>32</v>
      </c>
      <c r="D87" s="111"/>
      <c r="E87" s="52"/>
      <c r="F87" s="1"/>
      <c r="G87" s="24"/>
      <c r="H87" s="102"/>
      <c r="I87" s="26"/>
    </row>
    <row r="88" spans="2:9">
      <c r="B88" s="82" t="s">
        <v>53</v>
      </c>
      <c r="C88" s="83">
        <v>33</v>
      </c>
      <c r="D88" s="111"/>
      <c r="E88" s="52"/>
      <c r="F88" s="1"/>
      <c r="G88" s="24"/>
      <c r="H88" s="102"/>
      <c r="I88" s="26"/>
    </row>
    <row r="89" spans="2:9" ht="15">
      <c r="B89" s="82" t="s">
        <v>59</v>
      </c>
      <c r="C89" s="109">
        <v>33</v>
      </c>
      <c r="D89" s="24">
        <v>137</v>
      </c>
      <c r="E89" s="24">
        <v>137</v>
      </c>
      <c r="F89" s="142">
        <v>137</v>
      </c>
      <c r="G89" s="117">
        <f>G45</f>
        <v>137</v>
      </c>
      <c r="H89" s="167">
        <f>G89-F89</f>
        <v>0</v>
      </c>
      <c r="I89" s="26"/>
    </row>
    <row r="90" spans="2:9" ht="13.5" thickBot="1">
      <c r="B90" s="104" t="s">
        <v>54</v>
      </c>
      <c r="C90" s="118">
        <v>16.5</v>
      </c>
      <c r="D90" s="33"/>
      <c r="E90" s="63"/>
      <c r="F90" s="3"/>
      <c r="G90" s="64"/>
      <c r="H90" s="96"/>
      <c r="I90" s="26"/>
    </row>
    <row r="91" spans="2:9" ht="15">
      <c r="B91" s="119"/>
      <c r="C91" s="119"/>
      <c r="D91" s="119"/>
      <c r="E91" s="119"/>
      <c r="F91" s="119"/>
      <c r="G91" s="119"/>
      <c r="H91" s="119"/>
      <c r="I91" s="119"/>
    </row>
    <row r="92" spans="2:9" ht="15.75">
      <c r="B92" s="120" t="s">
        <v>88</v>
      </c>
    </row>
    <row r="131" spans="2:9" ht="19.5" thickBot="1">
      <c r="B131" s="189" t="s">
        <v>44</v>
      </c>
      <c r="C131" s="189"/>
      <c r="D131" s="189"/>
      <c r="E131" s="189"/>
      <c r="F131" s="189"/>
      <c r="G131" s="189"/>
      <c r="H131" s="189"/>
      <c r="I131" s="9"/>
    </row>
    <row r="132" spans="2:9" ht="32.25" customHeight="1">
      <c r="B132" s="192" t="s">
        <v>0</v>
      </c>
      <c r="C132" s="184" t="s">
        <v>8</v>
      </c>
      <c r="D132" s="192" t="s">
        <v>91</v>
      </c>
      <c r="E132" s="190" t="s">
        <v>92</v>
      </c>
      <c r="F132" s="190" t="s">
        <v>94</v>
      </c>
      <c r="G132" s="184" t="s">
        <v>95</v>
      </c>
      <c r="H132" s="186" t="s">
        <v>87</v>
      </c>
      <c r="I132" s="12"/>
    </row>
    <row r="133" spans="2:9" ht="32.25" customHeight="1" thickBot="1">
      <c r="B133" s="193"/>
      <c r="C133" s="185"/>
      <c r="D133" s="195"/>
      <c r="E133" s="191"/>
      <c r="F133" s="191"/>
      <c r="G133" s="185"/>
      <c r="H133" s="187"/>
      <c r="I133" s="13"/>
    </row>
    <row r="134" spans="2:9">
      <c r="B134" s="77" t="s">
        <v>45</v>
      </c>
      <c r="C134" s="121">
        <v>1</v>
      </c>
      <c r="D134" s="122">
        <v>108.4</v>
      </c>
      <c r="E134" s="122">
        <v>99.3</v>
      </c>
      <c r="F134" s="144">
        <v>99.3</v>
      </c>
      <c r="G134" s="144">
        <f>G135+G136</f>
        <v>93.699999999999989</v>
      </c>
      <c r="H134" s="168">
        <f>G134-F134</f>
        <v>-5.6000000000000085</v>
      </c>
      <c r="I134" s="26"/>
    </row>
    <row r="135" spans="2:9">
      <c r="B135" s="90" t="s">
        <v>46</v>
      </c>
      <c r="C135" s="124">
        <v>1</v>
      </c>
      <c r="D135" s="44">
        <v>35.6</v>
      </c>
      <c r="E135" s="44">
        <v>28</v>
      </c>
      <c r="F135" s="45">
        <v>28</v>
      </c>
      <c r="G135" s="45">
        <f>G24</f>
        <v>22.6</v>
      </c>
      <c r="H135" s="163">
        <f>G135-F135</f>
        <v>-5.3999999999999986</v>
      </c>
      <c r="I135" s="130"/>
    </row>
    <row r="136" spans="2:9">
      <c r="B136" s="90" t="s">
        <v>47</v>
      </c>
      <c r="C136" s="125">
        <v>0.5</v>
      </c>
      <c r="D136" s="44">
        <v>72.8</v>
      </c>
      <c r="E136" s="44">
        <v>71.3</v>
      </c>
      <c r="F136" s="45">
        <v>71.3</v>
      </c>
      <c r="G136" s="45">
        <v>71.099999999999994</v>
      </c>
      <c r="H136" s="163">
        <f t="shared" ref="H136:H141" si="3">G136-F136</f>
        <v>-0.20000000000000284</v>
      </c>
      <c r="I136" s="131"/>
    </row>
    <row r="137" spans="2:9">
      <c r="B137" s="90" t="s">
        <v>48</v>
      </c>
      <c r="C137" s="126">
        <v>2</v>
      </c>
      <c r="D137" s="44">
        <v>598.5</v>
      </c>
      <c r="E137" s="44">
        <v>653.79999999999995</v>
      </c>
      <c r="F137" s="45">
        <v>653.79999999999995</v>
      </c>
      <c r="G137" s="45">
        <f t="shared" ref="G137:G138" si="4">G25+G35</f>
        <v>457.8</v>
      </c>
      <c r="H137" s="163">
        <f t="shared" si="3"/>
        <v>-195.99999999999994</v>
      </c>
      <c r="I137" s="26"/>
    </row>
    <row r="138" spans="2:9">
      <c r="B138" s="90" t="s">
        <v>49</v>
      </c>
      <c r="C138" s="126">
        <v>3</v>
      </c>
      <c r="D138" s="44">
        <v>128.30000000000001</v>
      </c>
      <c r="E138" s="44">
        <v>143.9</v>
      </c>
      <c r="F138" s="45">
        <v>143.9</v>
      </c>
      <c r="G138" s="45">
        <f t="shared" si="4"/>
        <v>102.30000000000001</v>
      </c>
      <c r="H138" s="163">
        <f t="shared" si="3"/>
        <v>-41.599999999999994</v>
      </c>
      <c r="I138" s="26"/>
    </row>
    <row r="139" spans="2:9">
      <c r="B139" s="82" t="s">
        <v>50</v>
      </c>
      <c r="C139" s="127">
        <v>4</v>
      </c>
      <c r="D139" s="44">
        <v>45</v>
      </c>
      <c r="E139" s="44">
        <v>0</v>
      </c>
      <c r="F139" s="45">
        <v>0</v>
      </c>
      <c r="G139" s="45">
        <f>G27</f>
        <v>0</v>
      </c>
      <c r="H139" s="163">
        <f t="shared" si="3"/>
        <v>0</v>
      </c>
      <c r="I139" s="26"/>
    </row>
    <row r="140" spans="2:9" ht="13.5" thickBot="1">
      <c r="B140" s="169" t="s">
        <v>51</v>
      </c>
      <c r="C140" s="69">
        <v>5</v>
      </c>
      <c r="D140" s="170">
        <v>298.39999999999981</v>
      </c>
      <c r="E140" s="170">
        <v>225.6</v>
      </c>
      <c r="F140" s="145">
        <v>225.6</v>
      </c>
      <c r="G140" s="145">
        <f>G141-G134-G137-G138-G139</f>
        <v>360.6</v>
      </c>
      <c r="H140" s="171">
        <f t="shared" si="3"/>
        <v>135.00000000000003</v>
      </c>
      <c r="I140" s="26"/>
    </row>
    <row r="141" spans="2:9" ht="15" thickBot="1">
      <c r="B141" s="98" t="s">
        <v>52</v>
      </c>
      <c r="C141" s="73">
        <v>6</v>
      </c>
      <c r="D141" s="172">
        <v>1178.5999999999999</v>
      </c>
      <c r="E141" s="172">
        <v>1122.5999999999999</v>
      </c>
      <c r="F141" s="143">
        <v>1122.5999999999999</v>
      </c>
      <c r="G141" s="172">
        <f>G52</f>
        <v>1014.4000000000001</v>
      </c>
      <c r="H141" s="173">
        <f t="shared" si="3"/>
        <v>-108.19999999999982</v>
      </c>
      <c r="I141" s="128"/>
    </row>
    <row r="143" spans="2:9">
      <c r="F143" s="48"/>
    </row>
    <row r="144" spans="2:9" ht="18.75">
      <c r="B144" s="129" t="s">
        <v>88</v>
      </c>
      <c r="F144" s="48"/>
      <c r="H144" s="9"/>
      <c r="I144" s="9"/>
    </row>
    <row r="145" spans="5:11">
      <c r="G145" s="48"/>
      <c r="K145" s="48"/>
    </row>
    <row r="150" spans="5:11">
      <c r="E150" s="123"/>
      <c r="F150" s="123"/>
      <c r="G150" s="123"/>
      <c r="H150" s="123"/>
      <c r="I150" s="123"/>
    </row>
    <row r="152" spans="5:11">
      <c r="E152" s="123"/>
      <c r="F152" s="123"/>
      <c r="G152" s="123"/>
      <c r="H152" s="123"/>
      <c r="I152" s="123"/>
    </row>
    <row r="158" spans="5:11" ht="18.75">
      <c r="E158" s="4"/>
    </row>
    <row r="159" spans="5:11" ht="18.75">
      <c r="E159" s="4"/>
    </row>
    <row r="160" spans="5:11" ht="18.75">
      <c r="E160" s="4"/>
    </row>
    <row r="161" spans="5:5" ht="18.75">
      <c r="E161" s="4"/>
    </row>
    <row r="162" spans="5:5" ht="18.75">
      <c r="E162" s="4"/>
    </row>
    <row r="163" spans="5:5" ht="18.75">
      <c r="E163" s="4"/>
    </row>
    <row r="164" spans="5:5" ht="18.75">
      <c r="E164" s="4"/>
    </row>
    <row r="165" spans="5:5" ht="18.75">
      <c r="E165" s="4"/>
    </row>
    <row r="166" spans="5:5" ht="18.75">
      <c r="E166" s="4"/>
    </row>
    <row r="167" spans="5:5" ht="18.75">
      <c r="E167" s="4"/>
    </row>
    <row r="168" spans="5:5" ht="18.75">
      <c r="E168" s="4"/>
    </row>
  </sheetData>
  <mergeCells count="21">
    <mergeCell ref="B3:H3"/>
    <mergeCell ref="B4:H4"/>
    <mergeCell ref="B6:H6"/>
    <mergeCell ref="B7:H7"/>
    <mergeCell ref="B10:B11"/>
    <mergeCell ref="C10:C11"/>
    <mergeCell ref="D10:D11"/>
    <mergeCell ref="E10:E11"/>
    <mergeCell ref="F10:F11"/>
    <mergeCell ref="G10:G11"/>
    <mergeCell ref="H132:H133"/>
    <mergeCell ref="H10:H11"/>
    <mergeCell ref="B66:H66"/>
    <mergeCell ref="B75:H75"/>
    <mergeCell ref="B131:H131"/>
    <mergeCell ref="B132:B133"/>
    <mergeCell ref="C132:C133"/>
    <mergeCell ref="D132:D133"/>
    <mergeCell ref="E132:E133"/>
    <mergeCell ref="F132:F133"/>
    <mergeCell ref="G132:G133"/>
  </mergeCells>
  <printOptions horizontalCentered="1"/>
  <pageMargins left="0.9055118110236221" right="0" top="0.94488188976377963" bottom="0.94488188976377963" header="0.78740157480314965" footer="0.11811023622047245"/>
  <pageSetup paperSize="9" scale="76" fitToHeight="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klient</dc:creator>
  <cp:lastModifiedBy>Acer</cp:lastModifiedBy>
  <cp:lastPrinted>2020-01-31T09:42:23Z</cp:lastPrinted>
  <dcterms:created xsi:type="dcterms:W3CDTF">2007-07-17T06:48:45Z</dcterms:created>
  <dcterms:modified xsi:type="dcterms:W3CDTF">2020-02-14T08:57:25Z</dcterms:modified>
</cp:coreProperties>
</file>