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2090"/>
  </bookViews>
  <sheets>
    <sheet name="2018-2019 вид" sheetId="1" r:id="rId1"/>
  </sheets>
  <definedNames>
    <definedName name="_xlnm.Print_Area" localSheetId="0">'2018-2019 вид'!$A$1:$E$92</definedName>
  </definedNames>
  <calcPr calcId="144525"/>
</workbook>
</file>

<file path=xl/calcChain.xml><?xml version="1.0" encoding="utf-8"?>
<calcChain xmlns="http://schemas.openxmlformats.org/spreadsheetml/2006/main">
  <c r="C96" i="1" l="1"/>
  <c r="E93" i="1"/>
  <c r="E91" i="1"/>
  <c r="D89" i="1"/>
  <c r="E89" i="1" s="1"/>
  <c r="E87" i="1"/>
  <c r="E86" i="1"/>
  <c r="D85" i="1"/>
  <c r="E85" i="1" s="1"/>
  <c r="E83" i="1"/>
  <c r="E82" i="1"/>
  <c r="D81" i="1"/>
  <c r="E81" i="1" s="1"/>
  <c r="E79" i="1"/>
  <c r="E78" i="1"/>
  <c r="D77" i="1"/>
  <c r="E77" i="1" s="1"/>
  <c r="E75" i="1"/>
  <c r="E74" i="1"/>
  <c r="D73" i="1"/>
  <c r="E73" i="1" s="1"/>
  <c r="E71" i="1"/>
  <c r="E70" i="1"/>
  <c r="D69" i="1"/>
  <c r="E69" i="1" s="1"/>
  <c r="E67" i="1"/>
  <c r="E66" i="1"/>
  <c r="D65" i="1"/>
  <c r="D96" i="1" s="1"/>
  <c r="E96" i="1" s="1"/>
  <c r="E59" i="1"/>
  <c r="E56" i="1"/>
  <c r="E55" i="1"/>
  <c r="E54" i="1"/>
  <c r="E53" i="1"/>
  <c r="E52" i="1"/>
  <c r="D52" i="1"/>
  <c r="E49" i="1"/>
  <c r="E48" i="1"/>
  <c r="E47" i="1"/>
  <c r="E46" i="1"/>
  <c r="E45" i="1"/>
  <c r="D44" i="1"/>
  <c r="E44" i="1" s="1"/>
  <c r="E42" i="1"/>
  <c r="E41" i="1"/>
  <c r="E40" i="1"/>
  <c r="E39" i="1"/>
  <c r="D38" i="1"/>
  <c r="E38" i="1" s="1"/>
  <c r="E36" i="1"/>
  <c r="E35" i="1"/>
  <c r="E34" i="1"/>
  <c r="E33" i="1"/>
  <c r="E32" i="1"/>
  <c r="E31" i="1"/>
  <c r="E30" i="1"/>
  <c r="E29" i="1"/>
  <c r="D29" i="1"/>
  <c r="E27" i="1"/>
  <c r="E26" i="1"/>
  <c r="E25" i="1"/>
  <c r="E24" i="1"/>
  <c r="E23" i="1"/>
  <c r="E22" i="1"/>
  <c r="E21" i="1"/>
  <c r="D20" i="1"/>
  <c r="E20" i="1" s="1"/>
  <c r="E18" i="1"/>
  <c r="E17" i="1"/>
  <c r="E16" i="1"/>
  <c r="E15" i="1"/>
  <c r="E14" i="1"/>
  <c r="E13" i="1"/>
  <c r="D12" i="1"/>
  <c r="E12" i="1" s="1"/>
  <c r="E10" i="1"/>
  <c r="E9" i="1"/>
  <c r="E8" i="1"/>
  <c r="E7" i="1"/>
  <c r="D6" i="1"/>
  <c r="D61" i="1" s="1"/>
  <c r="E61" i="1" s="1"/>
  <c r="E6" i="1" l="1"/>
  <c r="E65" i="1"/>
</calcChain>
</file>

<file path=xl/sharedStrings.xml><?xml version="1.0" encoding="utf-8"?>
<sst xmlns="http://schemas.openxmlformats.org/spreadsheetml/2006/main" count="86" uniqueCount="30">
  <si>
    <t>Інформація про виконання видаткової частини бюджету м.Тернополя за 2018-2019рр.</t>
  </si>
  <si>
    <t xml:space="preserve">                                            тис.грн.</t>
  </si>
  <si>
    <t>Назва доходів, згідно з бюджетною класифікацією</t>
  </si>
  <si>
    <t>Код бюдж. класифікації</t>
  </si>
  <si>
    <t>Факт за 2018р.</t>
  </si>
  <si>
    <t>Факт за 2019 р.</t>
  </si>
  <si>
    <t>%/прим.</t>
  </si>
  <si>
    <t>І Загальний фонд</t>
  </si>
  <si>
    <t>О М С</t>
  </si>
  <si>
    <t>Оплата праці і  нарахування  на заробітну плату</t>
  </si>
  <si>
    <t>Оплата комунальних послуг та енергоносіїв</t>
  </si>
  <si>
    <t>Використання  товарів і послуг</t>
  </si>
  <si>
    <t>Інші поточні видатки</t>
  </si>
  <si>
    <t>ОСВІТА</t>
  </si>
  <si>
    <t>Продукти  харчування</t>
  </si>
  <si>
    <t xml:space="preserve">Соціальне забезпечення </t>
  </si>
  <si>
    <t>ОХОРОНА ЗДОРОВ»Я</t>
  </si>
  <si>
    <t xml:space="preserve"> </t>
  </si>
  <si>
    <t>Поточні трансферти</t>
  </si>
  <si>
    <t>Соціальне забезпечення</t>
  </si>
  <si>
    <t>СОЦІАЛЬНИЙ  ЗАХИСТ ТА СОЦІАЛЬНЕ  ЗАБЕЗПЕЧЕННЯ</t>
  </si>
  <si>
    <t>КУЛЬТУРА  І  МИСТЕЦТВО</t>
  </si>
  <si>
    <t>ФІІЗИЧНА  КУЛЬТУРА  І  СПОРТ</t>
  </si>
  <si>
    <t>Житлово – комунальне господарство</t>
  </si>
  <si>
    <t>ІНША  ЕКОНОМІЧНА  ДІЯЛЬНІСТЬ</t>
  </si>
  <si>
    <t>ВСЬОГО по  загальному фонду:</t>
  </si>
  <si>
    <t>ІІ. Спеціальний фонд</t>
  </si>
  <si>
    <t>Поточні  видатки</t>
  </si>
  <si>
    <t>Капітальні  видатки</t>
  </si>
  <si>
    <t>ВСЬОГО по  спеціальному  фонду: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</si>
</sst>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9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1"/>
      <name val="Arial Cyr"/>
      <family val="2"/>
      <charset val="204"/>
    </font>
    <font>
      <i/>
      <sz val="11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i/>
      <sz val="12"/>
      <name val="Arial Cyr"/>
      <family val="2"/>
      <charset val="204"/>
    </font>
    <font>
      <b/>
      <sz val="8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b/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66">
    <xf numFmtId="0" fontId="0" fillId="0" borderId="0" xfId="0"/>
    <xf numFmtId="0" fontId="2" fillId="0" borderId="1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2" fillId="0" borderId="0" xfId="2" applyFont="1" applyAlignment="1"/>
    <xf numFmtId="0" fontId="1" fillId="0" borderId="0" xfId="2"/>
    <xf numFmtId="0" fontId="3" fillId="0" borderId="4" xfId="2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164" fontId="1" fillId="0" borderId="5" xfId="2" applyNumberFormat="1" applyBorder="1"/>
    <xf numFmtId="164" fontId="1" fillId="0" borderId="0" xfId="2" applyNumberFormat="1" applyBorder="1"/>
    <xf numFmtId="0" fontId="5" fillId="0" borderId="6" xfId="2" applyFont="1" applyBorder="1" applyAlignment="1">
      <alignment horizontal="center" vertical="center" wrapText="1" shrinkToFit="1"/>
    </xf>
    <xf numFmtId="0" fontId="5" fillId="0" borderId="7" xfId="2" applyFont="1" applyBorder="1" applyAlignment="1">
      <alignment horizontal="center" vertical="center" wrapText="1" shrinkToFit="1"/>
    </xf>
    <xf numFmtId="164" fontId="5" fillId="0" borderId="7" xfId="2" applyNumberFormat="1" applyFont="1" applyBorder="1" applyAlignment="1">
      <alignment horizontal="center" vertical="center" wrapText="1" shrinkToFit="1"/>
    </xf>
    <xf numFmtId="0" fontId="6" fillId="0" borderId="8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7" fillId="0" borderId="6" xfId="2" applyFont="1" applyBorder="1" applyAlignment="1">
      <alignment horizontal="center"/>
    </xf>
    <xf numFmtId="0" fontId="7" fillId="0" borderId="7" xfId="2" applyFont="1" applyBorder="1" applyAlignment="1">
      <alignment horizontal="center"/>
    </xf>
    <xf numFmtId="0" fontId="7" fillId="0" borderId="9" xfId="2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2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164" fontId="2" fillId="0" borderId="10" xfId="0" applyNumberFormat="1" applyFont="1" applyBorder="1" applyAlignment="1">
      <alignment vertical="top" wrapText="1"/>
    </xf>
    <xf numFmtId="165" fontId="8" fillId="0" borderId="9" xfId="1" applyNumberFormat="1" applyFont="1" applyBorder="1" applyAlignment="1">
      <alignment horizontal="center"/>
    </xf>
    <xf numFmtId="165" fontId="8" fillId="0" borderId="0" xfId="1" applyNumberFormat="1" applyFont="1" applyBorder="1" applyAlignment="1">
      <alignment horizontal="center"/>
    </xf>
    <xf numFmtId="0" fontId="9" fillId="0" borderId="11" xfId="0" applyFont="1" applyBorder="1" applyAlignment="1">
      <alignment vertical="top" wrapText="1"/>
    </xf>
    <xf numFmtId="0" fontId="10" fillId="0" borderId="11" xfId="0" applyFont="1" applyBorder="1" applyAlignment="1">
      <alignment vertical="top" wrapText="1"/>
    </xf>
    <xf numFmtId="164" fontId="10" fillId="0" borderId="11" xfId="0" applyNumberFormat="1" applyFont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165" fontId="12" fillId="0" borderId="9" xfId="1" applyNumberFormat="1" applyFont="1" applyBorder="1" applyAlignment="1">
      <alignment horizontal="center"/>
    </xf>
    <xf numFmtId="165" fontId="12" fillId="0" borderId="0" xfId="1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vertical="top" wrapText="1"/>
    </xf>
    <xf numFmtId="0" fontId="0" fillId="0" borderId="0" xfId="2" applyFont="1"/>
    <xf numFmtId="0" fontId="11" fillId="0" borderId="10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2" fillId="0" borderId="0" xfId="0" applyFont="1"/>
    <xf numFmtId="0" fontId="1" fillId="0" borderId="7" xfId="2" applyBorder="1"/>
    <xf numFmtId="0" fontId="7" fillId="0" borderId="12" xfId="2" applyFont="1" applyBorder="1" applyAlignment="1">
      <alignment horizontal="center"/>
    </xf>
    <xf numFmtId="0" fontId="7" fillId="0" borderId="13" xfId="2" applyFont="1" applyBorder="1" applyAlignment="1">
      <alignment horizontal="center"/>
    </xf>
    <xf numFmtId="0" fontId="7" fillId="0" borderId="8" xfId="2" applyFont="1" applyBorder="1" applyAlignment="1">
      <alignment horizontal="center"/>
    </xf>
    <xf numFmtId="0" fontId="3" fillId="0" borderId="14" xfId="2" applyFont="1" applyBorder="1"/>
    <xf numFmtId="164" fontId="3" fillId="0" borderId="7" xfId="2" applyNumberFormat="1" applyFont="1" applyBorder="1" applyAlignment="1">
      <alignment horizontal="center"/>
    </xf>
    <xf numFmtId="0" fontId="13" fillId="0" borderId="7" xfId="2" applyFont="1" applyBorder="1"/>
    <xf numFmtId="164" fontId="13" fillId="0" borderId="7" xfId="2" applyNumberFormat="1" applyFont="1" applyBorder="1" applyAlignment="1">
      <alignment horizontal="center"/>
    </xf>
    <xf numFmtId="0" fontId="3" fillId="0" borderId="7" xfId="2" applyFont="1" applyBorder="1"/>
    <xf numFmtId="0" fontId="14" fillId="0" borderId="7" xfId="2" applyFont="1" applyBorder="1"/>
    <xf numFmtId="0" fontId="5" fillId="0" borderId="7" xfId="2" applyFont="1" applyBorder="1"/>
    <xf numFmtId="0" fontId="15" fillId="0" borderId="7" xfId="2" applyFont="1" applyBorder="1"/>
    <xf numFmtId="165" fontId="8" fillId="0" borderId="9" xfId="1" applyNumberFormat="1" applyFont="1" applyBorder="1" applyAlignment="1">
      <alignment horizontal="center" wrapText="1"/>
    </xf>
    <xf numFmtId="0" fontId="16" fillId="0" borderId="7" xfId="2" applyFont="1" applyBorder="1"/>
    <xf numFmtId="0" fontId="17" fillId="0" borderId="11" xfId="0" applyFont="1" applyBorder="1" applyAlignment="1">
      <alignment vertical="top" wrapText="1"/>
    </xf>
    <xf numFmtId="0" fontId="16" fillId="0" borderId="15" xfId="2" applyFont="1" applyBorder="1"/>
    <xf numFmtId="165" fontId="8" fillId="0" borderId="16" xfId="1" applyNumberFormat="1" applyFont="1" applyBorder="1" applyAlignment="1">
      <alignment horizontal="center"/>
    </xf>
    <xf numFmtId="0" fontId="6" fillId="0" borderId="11" xfId="0" applyFont="1" applyBorder="1" applyAlignment="1">
      <alignment vertical="top" wrapText="1"/>
    </xf>
    <xf numFmtId="164" fontId="17" fillId="0" borderId="11" xfId="0" applyNumberFormat="1" applyFont="1" applyBorder="1" applyAlignment="1">
      <alignment vertical="top" wrapText="1"/>
    </xf>
    <xf numFmtId="0" fontId="3" fillId="0" borderId="15" xfId="2" applyFont="1" applyBorder="1"/>
    <xf numFmtId="0" fontId="18" fillId="0" borderId="7" xfId="2" applyFont="1" applyBorder="1" applyAlignment="1">
      <alignment horizontal="center"/>
    </xf>
    <xf numFmtId="164" fontId="1" fillId="0" borderId="7" xfId="2" applyNumberFormat="1" applyBorder="1"/>
    <xf numFmtId="0" fontId="9" fillId="0" borderId="17" xfId="0" applyFont="1" applyBorder="1" applyAlignment="1">
      <alignment vertical="top" wrapText="1"/>
    </xf>
    <xf numFmtId="0" fontId="10" fillId="0" borderId="18" xfId="0" applyFont="1" applyBorder="1" applyAlignment="1">
      <alignment vertical="top" wrapText="1"/>
    </xf>
    <xf numFmtId="164" fontId="1" fillId="0" borderId="0" xfId="2" applyNumberFormat="1"/>
    <xf numFmtId="0" fontId="1" fillId="0" borderId="0" xfId="2" applyAlignment="1">
      <alignment wrapText="1" shrinkToFit="1"/>
    </xf>
  </cellXfs>
  <cellStyles count="3">
    <cellStyle name="Обычный" xfId="0" builtinId="0"/>
    <cellStyle name="Обычный_Дод.№1 до РМР-доходи2004р.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tabSelected="1" zoomScaleNormal="100" workbookViewId="0">
      <selection activeCell="J42" sqref="J42"/>
    </sheetView>
  </sheetViews>
  <sheetFormatPr defaultColWidth="8.85546875" defaultRowHeight="12.75" x14ac:dyDescent="0.2"/>
  <cols>
    <col min="1" max="1" width="56.85546875" style="65" customWidth="1"/>
    <col min="2" max="2" width="11.140625" style="6" customWidth="1"/>
    <col min="3" max="4" width="12.28515625" style="64" customWidth="1"/>
    <col min="5" max="5" width="18.85546875" style="64" customWidth="1"/>
    <col min="6" max="6" width="12" style="64" customWidth="1"/>
    <col min="7" max="16384" width="8.85546875" style="6"/>
  </cols>
  <sheetData>
    <row r="1" spans="1:11" ht="15.75" x14ac:dyDescent="0.25">
      <c r="A1" s="1" t="s">
        <v>0</v>
      </c>
      <c r="B1" s="2"/>
      <c r="C1" s="2"/>
      <c r="D1" s="2"/>
      <c r="E1" s="3"/>
      <c r="F1" s="4"/>
      <c r="G1" s="5"/>
      <c r="H1" s="5"/>
      <c r="I1" s="5"/>
      <c r="J1" s="5"/>
      <c r="K1" s="5"/>
    </row>
    <row r="2" spans="1:11" ht="15" x14ac:dyDescent="0.25">
      <c r="A2" s="7"/>
      <c r="B2" s="8"/>
      <c r="C2" s="8"/>
      <c r="D2" s="9" t="s">
        <v>1</v>
      </c>
      <c r="E2" s="10"/>
      <c r="F2" s="11"/>
    </row>
    <row r="3" spans="1:11" ht="14.25" x14ac:dyDescent="0.2">
      <c r="A3" s="12" t="s">
        <v>2</v>
      </c>
      <c r="B3" s="13" t="s">
        <v>3</v>
      </c>
      <c r="C3" s="14" t="s">
        <v>4</v>
      </c>
      <c r="D3" s="14" t="s">
        <v>5</v>
      </c>
      <c r="E3" s="15"/>
      <c r="F3" s="16"/>
    </row>
    <row r="4" spans="1:11" ht="24" customHeight="1" x14ac:dyDescent="0.2">
      <c r="A4" s="12"/>
      <c r="B4" s="13"/>
      <c r="C4" s="14"/>
      <c r="D4" s="14"/>
      <c r="E4" s="17" t="s">
        <v>6</v>
      </c>
      <c r="F4" s="16"/>
    </row>
    <row r="5" spans="1:11" ht="14.25" customHeight="1" thickBot="1" x14ac:dyDescent="0.25">
      <c r="A5" s="18" t="s">
        <v>7</v>
      </c>
      <c r="B5" s="19"/>
      <c r="C5" s="19"/>
      <c r="D5" s="19"/>
      <c r="E5" s="20"/>
      <c r="F5" s="21"/>
    </row>
    <row r="6" spans="1:11" ht="16.5" thickBot="1" x14ac:dyDescent="0.25">
      <c r="A6" s="22" t="s">
        <v>8</v>
      </c>
      <c r="B6" s="23"/>
      <c r="C6" s="24">
        <v>104220.4</v>
      </c>
      <c r="D6" s="23">
        <f>D7+D8+D9+D10</f>
        <v>132935.19999999998</v>
      </c>
      <c r="E6" s="25">
        <f>D6/C6</f>
        <v>1.2755199557860073</v>
      </c>
      <c r="F6" s="26"/>
    </row>
    <row r="7" spans="1:11" ht="16.5" thickBot="1" x14ac:dyDescent="0.25">
      <c r="A7" s="27" t="s">
        <v>9</v>
      </c>
      <c r="B7" s="28">
        <v>2100</v>
      </c>
      <c r="C7" s="29">
        <v>94285.9</v>
      </c>
      <c r="D7" s="28">
        <v>117123.7</v>
      </c>
      <c r="E7" s="25">
        <f>D7/C7</f>
        <v>1.2422186138118214</v>
      </c>
      <c r="F7" s="26"/>
    </row>
    <row r="8" spans="1:11" ht="16.5" thickBot="1" x14ac:dyDescent="0.25">
      <c r="A8" s="27" t="s">
        <v>10</v>
      </c>
      <c r="B8" s="28">
        <v>2270</v>
      </c>
      <c r="C8" s="28">
        <v>2120.1999999999998</v>
      </c>
      <c r="D8" s="28">
        <v>2453.1</v>
      </c>
      <c r="E8" s="25">
        <f>D8/C8</f>
        <v>1.1570134892934629</v>
      </c>
      <c r="F8" s="26"/>
    </row>
    <row r="9" spans="1:11" ht="16.5" thickBot="1" x14ac:dyDescent="0.25">
      <c r="A9" s="27" t="s">
        <v>11</v>
      </c>
      <c r="B9" s="28">
        <v>2200</v>
      </c>
      <c r="C9" s="28">
        <v>7620.4</v>
      </c>
      <c r="D9" s="28">
        <v>12636.1</v>
      </c>
      <c r="E9" s="25">
        <f>D9/C9</f>
        <v>1.6581937956012809</v>
      </c>
      <c r="F9" s="26"/>
    </row>
    <row r="10" spans="1:11" ht="16.5" thickBot="1" x14ac:dyDescent="0.25">
      <c r="A10" s="27" t="s">
        <v>12</v>
      </c>
      <c r="B10" s="28">
        <v>2800</v>
      </c>
      <c r="C10" s="28">
        <v>193.9</v>
      </c>
      <c r="D10" s="28">
        <v>722.3</v>
      </c>
      <c r="E10" s="25">
        <f>D10/C10</f>
        <v>3.7251160391954614</v>
      </c>
      <c r="F10" s="26"/>
    </row>
    <row r="11" spans="1:11" ht="12.75" customHeight="1" thickBot="1" x14ac:dyDescent="0.25">
      <c r="A11" s="27"/>
      <c r="B11" s="28"/>
      <c r="C11" s="28"/>
      <c r="D11" s="28"/>
      <c r="E11" s="25"/>
      <c r="F11" s="26"/>
    </row>
    <row r="12" spans="1:11" ht="12.75" customHeight="1" thickBot="1" x14ac:dyDescent="0.25">
      <c r="A12" s="30" t="s">
        <v>13</v>
      </c>
      <c r="B12" s="31"/>
      <c r="C12" s="31">
        <v>766832.3</v>
      </c>
      <c r="D12" s="31">
        <f>D14+D15+D16+D17+D18+D13</f>
        <v>873331.6</v>
      </c>
      <c r="E12" s="25">
        <f t="shared" ref="E12:E18" si="0">D12/C12</f>
        <v>1.1388821258572441</v>
      </c>
      <c r="F12" s="26"/>
    </row>
    <row r="13" spans="1:11" ht="16.5" thickBot="1" x14ac:dyDescent="0.25">
      <c r="A13" s="27" t="s">
        <v>9</v>
      </c>
      <c r="B13" s="28">
        <v>2100</v>
      </c>
      <c r="C13" s="28">
        <v>617840.30000000005</v>
      </c>
      <c r="D13" s="28">
        <v>710896.2</v>
      </c>
      <c r="E13" s="25">
        <f t="shared" si="0"/>
        <v>1.1506148109794714</v>
      </c>
      <c r="F13" s="26"/>
    </row>
    <row r="14" spans="1:11" ht="16.5" thickBot="1" x14ac:dyDescent="0.25">
      <c r="A14" s="27" t="s">
        <v>14</v>
      </c>
      <c r="B14" s="28">
        <v>2230</v>
      </c>
      <c r="C14" s="28">
        <v>16366.3</v>
      </c>
      <c r="D14" s="28">
        <v>19318.7</v>
      </c>
      <c r="E14" s="25">
        <f t="shared" si="0"/>
        <v>1.1803950801341783</v>
      </c>
      <c r="F14" s="26"/>
    </row>
    <row r="15" spans="1:11" ht="16.5" thickBot="1" x14ac:dyDescent="0.25">
      <c r="A15" s="27" t="s">
        <v>10</v>
      </c>
      <c r="B15" s="28">
        <v>2270</v>
      </c>
      <c r="C15" s="28">
        <v>68357.5</v>
      </c>
      <c r="D15" s="28">
        <v>68382.600000000006</v>
      </c>
      <c r="E15" s="25">
        <f t="shared" si="0"/>
        <v>1.0003671872142779</v>
      </c>
      <c r="F15" s="26"/>
    </row>
    <row r="16" spans="1:11" ht="16.5" thickBot="1" x14ac:dyDescent="0.25">
      <c r="A16" s="27" t="s">
        <v>11</v>
      </c>
      <c r="B16" s="28">
        <v>2200</v>
      </c>
      <c r="C16" s="28">
        <v>49484.4</v>
      </c>
      <c r="D16" s="28">
        <v>59650.3</v>
      </c>
      <c r="E16" s="25">
        <f t="shared" si="0"/>
        <v>1.2054364607836006</v>
      </c>
      <c r="F16" s="26"/>
    </row>
    <row r="17" spans="1:11" ht="16.5" thickBot="1" x14ac:dyDescent="0.25">
      <c r="A17" s="27" t="s">
        <v>15</v>
      </c>
      <c r="B17" s="28">
        <v>2700</v>
      </c>
      <c r="C17" s="28">
        <v>14755.9</v>
      </c>
      <c r="D17" s="28">
        <v>15074.6</v>
      </c>
      <c r="E17" s="25">
        <f t="shared" si="0"/>
        <v>1.0215981404048551</v>
      </c>
      <c r="F17" s="26"/>
    </row>
    <row r="18" spans="1:11" ht="16.5" thickBot="1" x14ac:dyDescent="0.25">
      <c r="A18" s="27" t="s">
        <v>12</v>
      </c>
      <c r="B18" s="28">
        <v>2800</v>
      </c>
      <c r="C18" s="28">
        <v>27.9</v>
      </c>
      <c r="D18" s="28">
        <v>9.1999999999999993</v>
      </c>
      <c r="E18" s="25">
        <f t="shared" si="0"/>
        <v>0.32974910394265233</v>
      </c>
      <c r="F18" s="26"/>
    </row>
    <row r="19" spans="1:11" ht="16.5" thickBot="1" x14ac:dyDescent="0.25">
      <c r="A19" s="27"/>
      <c r="B19" s="28"/>
      <c r="C19" s="28"/>
      <c r="D19" s="28"/>
      <c r="E19" s="32"/>
      <c r="F19" s="33"/>
    </row>
    <row r="20" spans="1:11" ht="16.5" thickBot="1" x14ac:dyDescent="0.25">
      <c r="A20" s="30" t="s">
        <v>16</v>
      </c>
      <c r="B20" s="31"/>
      <c r="C20" s="31">
        <v>268225</v>
      </c>
      <c r="D20" s="34">
        <f>D21+D22+D23+D24+D25+D26+D27</f>
        <v>248346.8</v>
      </c>
      <c r="E20" s="25">
        <f t="shared" ref="E20:E27" si="1">D20/C20</f>
        <v>0.92588983129835023</v>
      </c>
      <c r="F20" s="26"/>
    </row>
    <row r="21" spans="1:11" ht="16.5" thickBot="1" x14ac:dyDescent="0.25">
      <c r="A21" s="27" t="s">
        <v>9</v>
      </c>
      <c r="B21" s="28">
        <v>2100</v>
      </c>
      <c r="C21" s="28">
        <v>204363.1</v>
      </c>
      <c r="D21" s="28">
        <v>183832.2</v>
      </c>
      <c r="E21" s="25">
        <f t="shared" si="1"/>
        <v>0.89953714736173018</v>
      </c>
      <c r="F21" s="26"/>
    </row>
    <row r="22" spans="1:11" ht="16.5" thickBot="1" x14ac:dyDescent="0.25">
      <c r="A22" s="27" t="s">
        <v>14</v>
      </c>
      <c r="B22" s="28">
        <v>2230</v>
      </c>
      <c r="C22" s="29">
        <v>3204.6</v>
      </c>
      <c r="D22" s="28">
        <v>4416.8</v>
      </c>
      <c r="E22" s="25">
        <f t="shared" si="1"/>
        <v>1.3782687386881358</v>
      </c>
      <c r="F22" s="26"/>
      <c r="K22" s="35" t="s">
        <v>17</v>
      </c>
    </row>
    <row r="23" spans="1:11" ht="16.5" thickBot="1" x14ac:dyDescent="0.25">
      <c r="A23" s="27" t="s">
        <v>10</v>
      </c>
      <c r="B23" s="28">
        <v>2270</v>
      </c>
      <c r="C23" s="28">
        <v>20406.8</v>
      </c>
      <c r="D23" s="28">
        <v>20196.8</v>
      </c>
      <c r="E23" s="25">
        <f t="shared" si="1"/>
        <v>0.9897093125820805</v>
      </c>
      <c r="F23" s="26"/>
    </row>
    <row r="24" spans="1:11" ht="15" customHeight="1" thickBot="1" x14ac:dyDescent="0.25">
      <c r="A24" s="27" t="s">
        <v>11</v>
      </c>
      <c r="B24" s="28">
        <v>2200</v>
      </c>
      <c r="C24" s="28">
        <v>19584.5</v>
      </c>
      <c r="D24" s="28">
        <v>16614.7</v>
      </c>
      <c r="E24" s="25">
        <f t="shared" si="1"/>
        <v>0.84835967218974195</v>
      </c>
      <c r="F24" s="26"/>
    </row>
    <row r="25" spans="1:11" ht="16.5" hidden="1" thickBot="1" x14ac:dyDescent="0.25">
      <c r="A25" s="27" t="s">
        <v>18</v>
      </c>
      <c r="B25" s="28">
        <v>2600</v>
      </c>
      <c r="C25" s="28">
        <v>0</v>
      </c>
      <c r="D25" s="28">
        <v>0</v>
      </c>
      <c r="E25" s="25" t="e">
        <f t="shared" si="1"/>
        <v>#DIV/0!</v>
      </c>
      <c r="F25" s="26"/>
    </row>
    <row r="26" spans="1:11" ht="15" customHeight="1" thickBot="1" x14ac:dyDescent="0.25">
      <c r="A26" s="27" t="s">
        <v>19</v>
      </c>
      <c r="B26" s="28">
        <v>2700</v>
      </c>
      <c r="C26" s="28">
        <v>20666</v>
      </c>
      <c r="D26" s="29">
        <v>23286.3</v>
      </c>
      <c r="E26" s="25">
        <f t="shared" si="1"/>
        <v>1.1267927997677345</v>
      </c>
      <c r="F26" s="26"/>
    </row>
    <row r="27" spans="1:11" ht="16.5" hidden="1" thickBot="1" x14ac:dyDescent="0.25">
      <c r="A27" s="27" t="s">
        <v>12</v>
      </c>
      <c r="B27" s="28">
        <v>2800</v>
      </c>
      <c r="C27" s="28">
        <v>0</v>
      </c>
      <c r="D27" s="28">
        <v>0</v>
      </c>
      <c r="E27" s="25" t="e">
        <f t="shared" si="1"/>
        <v>#DIV/0!</v>
      </c>
      <c r="F27" s="26"/>
    </row>
    <row r="28" spans="1:11" ht="16.5" thickBot="1" x14ac:dyDescent="0.25">
      <c r="A28" s="27"/>
      <c r="B28" s="28"/>
      <c r="C28" s="28"/>
      <c r="D28" s="28"/>
      <c r="E28" s="25"/>
      <c r="F28" s="26"/>
    </row>
    <row r="29" spans="1:11" ht="16.5" thickBot="1" x14ac:dyDescent="0.25">
      <c r="A29" s="30" t="s">
        <v>20</v>
      </c>
      <c r="B29" s="31"/>
      <c r="C29" s="34">
        <v>674585</v>
      </c>
      <c r="D29" s="34">
        <f>D30+D31+D32+D33+D34+D35+D36</f>
        <v>498310.10000000003</v>
      </c>
      <c r="E29" s="25">
        <f t="shared" ref="E29:E35" si="2">D29/C29</f>
        <v>0.73869134356678556</v>
      </c>
      <c r="F29" s="26"/>
    </row>
    <row r="30" spans="1:11" ht="16.5" thickBot="1" x14ac:dyDescent="0.25">
      <c r="A30" s="27" t="s">
        <v>9</v>
      </c>
      <c r="B30" s="28">
        <v>2100</v>
      </c>
      <c r="C30" s="28">
        <v>12736.1</v>
      </c>
      <c r="D30" s="28">
        <v>16063</v>
      </c>
      <c r="E30" s="25">
        <f t="shared" si="2"/>
        <v>1.2612181122949726</v>
      </c>
      <c r="F30" s="26"/>
    </row>
    <row r="31" spans="1:11" ht="16.5" thickBot="1" x14ac:dyDescent="0.25">
      <c r="A31" s="27" t="s">
        <v>14</v>
      </c>
      <c r="B31" s="28">
        <v>2230</v>
      </c>
      <c r="C31" s="29">
        <v>436.7</v>
      </c>
      <c r="D31" s="28">
        <v>530</v>
      </c>
      <c r="E31" s="25">
        <f t="shared" si="2"/>
        <v>1.2136478131440349</v>
      </c>
      <c r="F31" s="26"/>
    </row>
    <row r="32" spans="1:11" ht="16.5" thickBot="1" x14ac:dyDescent="0.25">
      <c r="A32" s="27" t="s">
        <v>10</v>
      </c>
      <c r="B32" s="28">
        <v>2270</v>
      </c>
      <c r="C32" s="28">
        <v>380.4</v>
      </c>
      <c r="D32" s="28">
        <v>401.5</v>
      </c>
      <c r="E32" s="25">
        <f t="shared" si="2"/>
        <v>1.0554679284963198</v>
      </c>
      <c r="F32" s="26"/>
      <c r="K32" s="35" t="s">
        <v>17</v>
      </c>
    </row>
    <row r="33" spans="1:14" ht="16.5" thickBot="1" x14ac:dyDescent="0.25">
      <c r="A33" s="27" t="s">
        <v>11</v>
      </c>
      <c r="B33" s="28">
        <v>2200</v>
      </c>
      <c r="C33" s="28">
        <v>2912.5</v>
      </c>
      <c r="D33" s="28">
        <v>3788.5</v>
      </c>
      <c r="E33" s="25">
        <f t="shared" si="2"/>
        <v>1.3007725321888413</v>
      </c>
      <c r="F33" s="26"/>
    </row>
    <row r="34" spans="1:14" ht="16.5" thickBot="1" x14ac:dyDescent="0.25">
      <c r="A34" s="27" t="s">
        <v>18</v>
      </c>
      <c r="B34" s="28">
        <v>2600</v>
      </c>
      <c r="C34" s="28">
        <v>39449</v>
      </c>
      <c r="D34" s="29">
        <v>62709</v>
      </c>
      <c r="E34" s="25">
        <f t="shared" si="2"/>
        <v>1.5896220436512967</v>
      </c>
      <c r="F34" s="26"/>
    </row>
    <row r="35" spans="1:14" ht="16.5" thickBot="1" x14ac:dyDescent="0.25">
      <c r="A35" s="27" t="s">
        <v>19</v>
      </c>
      <c r="B35" s="28">
        <v>2700</v>
      </c>
      <c r="C35" s="28">
        <v>618655.30000000005</v>
      </c>
      <c r="D35" s="28">
        <v>414817.4</v>
      </c>
      <c r="E35" s="25">
        <f t="shared" si="2"/>
        <v>0.67051458219140769</v>
      </c>
      <c r="F35" s="26"/>
    </row>
    <row r="36" spans="1:14" ht="16.5" thickBot="1" x14ac:dyDescent="0.25">
      <c r="A36" s="27" t="s">
        <v>12</v>
      </c>
      <c r="B36" s="28">
        <v>2800</v>
      </c>
      <c r="C36" s="28">
        <v>15</v>
      </c>
      <c r="D36" s="29">
        <v>0.7</v>
      </c>
      <c r="E36" s="25">
        <f>D36/C36</f>
        <v>4.6666666666666662E-2</v>
      </c>
      <c r="F36" s="26"/>
    </row>
    <row r="37" spans="1:14" ht="16.5" thickBot="1" x14ac:dyDescent="0.25">
      <c r="A37" s="27"/>
      <c r="B37" s="28"/>
      <c r="C37" s="28"/>
      <c r="D37" s="28"/>
      <c r="E37" s="25"/>
      <c r="F37" s="26"/>
    </row>
    <row r="38" spans="1:14" ht="16.5" thickBot="1" x14ac:dyDescent="0.25">
      <c r="A38" s="30" t="s">
        <v>21</v>
      </c>
      <c r="B38" s="31"/>
      <c r="C38" s="34">
        <v>36440.9</v>
      </c>
      <c r="D38" s="34">
        <f>D39+D40+D41+D42+D43</f>
        <v>41017.1</v>
      </c>
      <c r="E38" s="25">
        <f>D38/C38</f>
        <v>1.1255786767066673</v>
      </c>
      <c r="F38" s="26"/>
      <c r="N38" s="35" t="s">
        <v>17</v>
      </c>
    </row>
    <row r="39" spans="1:14" ht="18" customHeight="1" thickBot="1" x14ac:dyDescent="0.25">
      <c r="A39" s="27" t="s">
        <v>9</v>
      </c>
      <c r="B39" s="28">
        <v>2100</v>
      </c>
      <c r="C39" s="28">
        <v>15945.3</v>
      </c>
      <c r="D39" s="28">
        <v>17839.5</v>
      </c>
      <c r="E39" s="25">
        <f>D39/C39</f>
        <v>1.118793625707889</v>
      </c>
      <c r="F39" s="26"/>
    </row>
    <row r="40" spans="1:14" ht="18" customHeight="1" thickBot="1" x14ac:dyDescent="0.25">
      <c r="A40" s="27" t="s">
        <v>10</v>
      </c>
      <c r="B40" s="28">
        <v>2270</v>
      </c>
      <c r="C40" s="28">
        <v>2262.1999999999998</v>
      </c>
      <c r="D40" s="28">
        <v>2087.8000000000002</v>
      </c>
      <c r="E40" s="25">
        <f>D40/C40</f>
        <v>0.92290690478295478</v>
      </c>
      <c r="F40" s="26"/>
    </row>
    <row r="41" spans="1:14" ht="18" customHeight="1" thickBot="1" x14ac:dyDescent="0.25">
      <c r="A41" s="27" t="s">
        <v>11</v>
      </c>
      <c r="B41" s="28">
        <v>2200</v>
      </c>
      <c r="C41" s="28">
        <v>5263.4</v>
      </c>
      <c r="D41" s="28">
        <v>4988.2</v>
      </c>
      <c r="E41" s="25">
        <f>D41/C41</f>
        <v>0.94771440513736371</v>
      </c>
      <c r="F41" s="26"/>
    </row>
    <row r="42" spans="1:14" ht="16.5" thickBot="1" x14ac:dyDescent="0.25">
      <c r="A42" s="27" t="s">
        <v>18</v>
      </c>
      <c r="B42" s="28">
        <v>2600</v>
      </c>
      <c r="C42" s="28">
        <v>12970</v>
      </c>
      <c r="D42" s="29">
        <v>16101.6</v>
      </c>
      <c r="E42" s="25">
        <f>D42/C42</f>
        <v>1.241449498843485</v>
      </c>
      <c r="F42" s="26"/>
    </row>
    <row r="43" spans="1:14" ht="0.75" customHeight="1" thickBot="1" x14ac:dyDescent="0.25">
      <c r="A43" s="27" t="s">
        <v>12</v>
      </c>
      <c r="B43" s="28">
        <v>2800</v>
      </c>
      <c r="C43" s="28">
        <v>0</v>
      </c>
      <c r="D43" s="28">
        <v>0</v>
      </c>
      <c r="E43" s="25"/>
      <c r="F43" s="26"/>
    </row>
    <row r="44" spans="1:14" ht="16.5" thickBot="1" x14ac:dyDescent="0.25">
      <c r="A44" s="36" t="s">
        <v>22</v>
      </c>
      <c r="B44" s="28"/>
      <c r="C44" s="31">
        <v>32932.300000000003</v>
      </c>
      <c r="D44" s="34">
        <f>D45+D46+D47+D48+D49</f>
        <v>36322.6</v>
      </c>
      <c r="E44" s="25">
        <f t="shared" ref="E44:E49" si="3">D44/C44</f>
        <v>1.1029475621198639</v>
      </c>
      <c r="F44" s="26"/>
      <c r="K44" s="35" t="s">
        <v>17</v>
      </c>
    </row>
    <row r="45" spans="1:14" ht="16.5" thickBot="1" x14ac:dyDescent="0.25">
      <c r="A45" s="27" t="s">
        <v>9</v>
      </c>
      <c r="B45" s="28">
        <v>2100</v>
      </c>
      <c r="C45" s="28">
        <v>23225.8</v>
      </c>
      <c r="D45" s="28">
        <v>25572.1</v>
      </c>
      <c r="E45" s="25">
        <f t="shared" si="3"/>
        <v>1.1010212780614661</v>
      </c>
      <c r="F45" s="26"/>
    </row>
    <row r="46" spans="1:14" ht="16.5" thickBot="1" x14ac:dyDescent="0.25">
      <c r="A46" s="27" t="s">
        <v>10</v>
      </c>
      <c r="B46" s="28">
        <v>2270</v>
      </c>
      <c r="C46" s="28">
        <v>4568.5</v>
      </c>
      <c r="D46" s="28">
        <v>4400.3999999999996</v>
      </c>
      <c r="E46" s="25">
        <f t="shared" si="3"/>
        <v>0.96320455291671214</v>
      </c>
      <c r="F46" s="26"/>
    </row>
    <row r="47" spans="1:14" ht="16.5" thickBot="1" x14ac:dyDescent="0.25">
      <c r="A47" s="27" t="s">
        <v>11</v>
      </c>
      <c r="B47" s="28">
        <v>2200</v>
      </c>
      <c r="C47" s="28">
        <v>47969</v>
      </c>
      <c r="D47" s="29">
        <v>6007.5</v>
      </c>
      <c r="E47" s="25">
        <f t="shared" si="3"/>
        <v>0.12523713231461986</v>
      </c>
      <c r="F47" s="26"/>
    </row>
    <row r="48" spans="1:14" ht="15" customHeight="1" thickBot="1" x14ac:dyDescent="0.25">
      <c r="A48" s="27" t="s">
        <v>19</v>
      </c>
      <c r="B48" s="28">
        <v>2700</v>
      </c>
      <c r="C48" s="29">
        <v>342</v>
      </c>
      <c r="D48" s="29">
        <v>342</v>
      </c>
      <c r="E48" s="25">
        <f t="shared" si="3"/>
        <v>1</v>
      </c>
      <c r="F48" s="26"/>
    </row>
    <row r="49" spans="1:13" ht="15" customHeight="1" thickBot="1" x14ac:dyDescent="0.25">
      <c r="A49" s="27" t="s">
        <v>18</v>
      </c>
      <c r="B49" s="28">
        <v>2800</v>
      </c>
      <c r="C49" s="29">
        <v>0</v>
      </c>
      <c r="D49" s="29">
        <v>0.6</v>
      </c>
      <c r="E49" s="25" t="e">
        <f t="shared" si="3"/>
        <v>#DIV/0!</v>
      </c>
      <c r="F49" s="26"/>
    </row>
    <row r="50" spans="1:13" ht="15" customHeight="1" thickBot="1" x14ac:dyDescent="0.25">
      <c r="A50" s="27"/>
      <c r="B50" s="28"/>
      <c r="C50" s="29"/>
      <c r="D50" s="29"/>
      <c r="E50" s="25"/>
      <c r="F50" s="26"/>
    </row>
    <row r="51" spans="1:13" ht="0.75" customHeight="1" thickBot="1" x14ac:dyDescent="0.25">
      <c r="A51" s="27"/>
      <c r="B51" s="28"/>
      <c r="C51" s="28"/>
      <c r="D51" s="28"/>
      <c r="E51" s="25"/>
      <c r="F51" s="26"/>
    </row>
    <row r="52" spans="1:13" ht="16.5" thickBot="1" x14ac:dyDescent="0.25">
      <c r="A52" s="30" t="s">
        <v>23</v>
      </c>
      <c r="B52" s="28"/>
      <c r="C52" s="31">
        <v>127680.2</v>
      </c>
      <c r="D52" s="31">
        <f>D53+D54+D55+D56</f>
        <v>150912.80000000002</v>
      </c>
      <c r="E52" s="25">
        <f>D52/C52</f>
        <v>1.1819593014421972</v>
      </c>
      <c r="F52" s="26"/>
    </row>
    <row r="53" spans="1:13" ht="14.25" customHeight="1" thickBot="1" x14ac:dyDescent="0.25">
      <c r="A53" s="27" t="s">
        <v>10</v>
      </c>
      <c r="B53" s="28">
        <v>2270</v>
      </c>
      <c r="C53" s="28">
        <v>9734.2000000000007</v>
      </c>
      <c r="D53" s="28">
        <v>394</v>
      </c>
      <c r="E53" s="25">
        <f>D53/C53</f>
        <v>4.047584804092786E-2</v>
      </c>
      <c r="F53" s="26"/>
    </row>
    <row r="54" spans="1:13" ht="16.5" thickBot="1" x14ac:dyDescent="0.25">
      <c r="A54" s="27" t="s">
        <v>11</v>
      </c>
      <c r="B54" s="28">
        <v>2200</v>
      </c>
      <c r="C54" s="28">
        <v>103940.6</v>
      </c>
      <c r="D54" s="28">
        <v>121102.1</v>
      </c>
      <c r="E54" s="25">
        <f>D54/C54</f>
        <v>1.1651087255605606</v>
      </c>
      <c r="F54" s="26"/>
    </row>
    <row r="55" spans="1:13" ht="15" customHeight="1" thickBot="1" x14ac:dyDescent="0.25">
      <c r="A55" s="27" t="s">
        <v>18</v>
      </c>
      <c r="B55" s="28">
        <v>2600</v>
      </c>
      <c r="C55" s="28">
        <v>14005.4</v>
      </c>
      <c r="D55" s="28">
        <v>29321.1</v>
      </c>
      <c r="E55" s="25">
        <f>D55/C55</f>
        <v>2.0935567709597724</v>
      </c>
      <c r="F55" s="26"/>
      <c r="M55" s="35" t="s">
        <v>17</v>
      </c>
    </row>
    <row r="56" spans="1:13" ht="15" customHeight="1" thickBot="1" x14ac:dyDescent="0.25">
      <c r="A56" s="27" t="s">
        <v>18</v>
      </c>
      <c r="B56" s="28">
        <v>2800</v>
      </c>
      <c r="C56" s="28">
        <v>0</v>
      </c>
      <c r="D56" s="28">
        <v>95.6</v>
      </c>
      <c r="E56" s="25" t="e">
        <f>D56/C56</f>
        <v>#DIV/0!</v>
      </c>
      <c r="F56" s="26"/>
      <c r="M56" s="35"/>
    </row>
    <row r="57" spans="1:13" ht="16.5" thickBot="1" x14ac:dyDescent="0.25">
      <c r="A57" s="27"/>
      <c r="B57" s="28"/>
      <c r="C57" s="28"/>
      <c r="D57" s="28"/>
      <c r="E57" s="25"/>
      <c r="F57" s="26"/>
    </row>
    <row r="58" spans="1:13" ht="16.5" hidden="1" thickBot="1" x14ac:dyDescent="0.25">
      <c r="A58" s="27"/>
      <c r="B58" s="28"/>
      <c r="C58" s="28"/>
      <c r="D58" s="28"/>
      <c r="E58" s="25"/>
      <c r="F58" s="26"/>
    </row>
    <row r="59" spans="1:13" ht="16.5" thickBot="1" x14ac:dyDescent="0.25">
      <c r="A59" s="30" t="s">
        <v>24</v>
      </c>
      <c r="B59" s="28"/>
      <c r="C59" s="34">
        <v>70799.399999999994</v>
      </c>
      <c r="D59" s="31">
        <v>89468.800000000003</v>
      </c>
      <c r="E59" s="25">
        <f>D59/C59</f>
        <v>1.2636943250931507</v>
      </c>
      <c r="F59" s="26"/>
    </row>
    <row r="60" spans="1:13" ht="16.5" thickBot="1" x14ac:dyDescent="0.25">
      <c r="A60" s="37"/>
      <c r="B60" s="38"/>
      <c r="C60" s="34"/>
      <c r="D60" s="31"/>
      <c r="E60" s="25"/>
      <c r="F60" s="26"/>
    </row>
    <row r="61" spans="1:13" ht="16.5" thickBot="1" x14ac:dyDescent="0.3">
      <c r="A61" s="39" t="s">
        <v>25</v>
      </c>
      <c r="B61" s="40"/>
      <c r="C61" s="34">
        <v>2081715.5</v>
      </c>
      <c r="D61" s="34">
        <f>D6+D12+D20+D29+D38+D44+D52+D59</f>
        <v>2070645.0000000002</v>
      </c>
      <c r="E61" s="25">
        <f>D61/C61</f>
        <v>0.99468203027743241</v>
      </c>
      <c r="F61" s="26"/>
    </row>
    <row r="62" spans="1:13" ht="15.75" thickBot="1" x14ac:dyDescent="0.25">
      <c r="A62" s="41" t="s">
        <v>26</v>
      </c>
      <c r="B62" s="42"/>
      <c r="C62" s="42"/>
      <c r="D62" s="42"/>
      <c r="E62" s="43"/>
      <c r="F62" s="21"/>
    </row>
    <row r="63" spans="1:13" ht="26.25" customHeight="1" thickBot="1" x14ac:dyDescent="0.3">
      <c r="A63" s="22"/>
      <c r="B63" s="44"/>
      <c r="C63" s="45"/>
      <c r="D63" s="45"/>
      <c r="E63" s="25"/>
      <c r="F63" s="26"/>
      <c r="J63" s="35" t="s">
        <v>17</v>
      </c>
    </row>
    <row r="64" spans="1:13" ht="13.5" thickBot="1" x14ac:dyDescent="0.25">
      <c r="A64" s="27"/>
      <c r="B64" s="46"/>
      <c r="C64" s="47"/>
      <c r="D64" s="47"/>
      <c r="E64" s="25"/>
      <c r="F64" s="26"/>
    </row>
    <row r="65" spans="1:11" ht="16.5" thickBot="1" x14ac:dyDescent="0.25">
      <c r="A65" s="22" t="s">
        <v>8</v>
      </c>
      <c r="B65" s="40"/>
      <c r="C65" s="23">
        <v>3596</v>
      </c>
      <c r="D65" s="23">
        <f>D66+D67</f>
        <v>3860.7</v>
      </c>
      <c r="E65" s="25">
        <f>D65/C65</f>
        <v>1.0736095661846496</v>
      </c>
      <c r="F65" s="26"/>
    </row>
    <row r="66" spans="1:11" ht="14.25" customHeight="1" thickBot="1" x14ac:dyDescent="0.25">
      <c r="A66" s="27" t="s">
        <v>27</v>
      </c>
      <c r="B66" s="46">
        <v>2000</v>
      </c>
      <c r="C66" s="28">
        <v>0.7</v>
      </c>
      <c r="D66" s="28">
        <v>61.7</v>
      </c>
      <c r="E66" s="25">
        <f>D66/C66</f>
        <v>88.142857142857153</v>
      </c>
      <c r="F66" s="26"/>
    </row>
    <row r="67" spans="1:11" ht="25.5" customHeight="1" thickBot="1" x14ac:dyDescent="0.3">
      <c r="A67" s="27" t="s">
        <v>28</v>
      </c>
      <c r="B67" s="48">
        <v>3000</v>
      </c>
      <c r="C67" s="28">
        <v>3595.3</v>
      </c>
      <c r="D67" s="28">
        <v>3799</v>
      </c>
      <c r="E67" s="25">
        <f>D67/C67</f>
        <v>1.0566573025894919</v>
      </c>
      <c r="F67" s="26"/>
    </row>
    <row r="68" spans="1:11" ht="16.5" thickBot="1" x14ac:dyDescent="0.25">
      <c r="A68" s="27"/>
      <c r="B68" s="49"/>
      <c r="C68" s="28"/>
      <c r="D68" s="28"/>
      <c r="E68" s="25"/>
      <c r="F68" s="26"/>
    </row>
    <row r="69" spans="1:11" ht="16.5" thickBot="1" x14ac:dyDescent="0.25">
      <c r="A69" s="30" t="s">
        <v>13</v>
      </c>
      <c r="B69" s="50"/>
      <c r="C69" s="31">
        <v>79317.7</v>
      </c>
      <c r="D69" s="31">
        <f>D70+D71</f>
        <v>102593.1</v>
      </c>
      <c r="E69" s="25">
        <f>D69/C69</f>
        <v>1.2934452209279896</v>
      </c>
      <c r="F69" s="26"/>
    </row>
    <row r="70" spans="1:11" ht="16.5" thickBot="1" x14ac:dyDescent="0.25">
      <c r="A70" s="27" t="s">
        <v>27</v>
      </c>
      <c r="B70" s="46">
        <v>2000</v>
      </c>
      <c r="C70" s="28">
        <v>41418.6</v>
      </c>
      <c r="D70" s="28">
        <v>48150.1</v>
      </c>
      <c r="E70" s="25">
        <f>D70/C70</f>
        <v>1.1625236005079844</v>
      </c>
      <c r="F70" s="26"/>
    </row>
    <row r="71" spans="1:11" ht="16.5" thickBot="1" x14ac:dyDescent="0.3">
      <c r="A71" s="27" t="s">
        <v>28</v>
      </c>
      <c r="B71" s="48">
        <v>3000</v>
      </c>
      <c r="C71" s="28">
        <v>37899.1</v>
      </c>
      <c r="D71" s="28">
        <v>54443</v>
      </c>
      <c r="E71" s="25">
        <f>D71/C71</f>
        <v>1.4365248778994752</v>
      </c>
      <c r="F71" s="26"/>
    </row>
    <row r="72" spans="1:11" ht="16.5" thickBot="1" x14ac:dyDescent="0.25">
      <c r="A72" s="27"/>
      <c r="B72" s="40"/>
      <c r="C72" s="28"/>
      <c r="D72" s="28"/>
      <c r="E72" s="25"/>
      <c r="F72" s="26"/>
    </row>
    <row r="73" spans="1:11" ht="16.5" thickBot="1" x14ac:dyDescent="0.25">
      <c r="A73" s="30" t="s">
        <v>16</v>
      </c>
      <c r="B73" s="50"/>
      <c r="C73" s="31">
        <v>18354.400000000001</v>
      </c>
      <c r="D73" s="34">
        <f>D74+D75</f>
        <v>15763.2</v>
      </c>
      <c r="E73" s="25">
        <f>D73/C73</f>
        <v>0.85882404219151809</v>
      </c>
      <c r="F73" s="26"/>
    </row>
    <row r="74" spans="1:11" ht="16.5" thickBot="1" x14ac:dyDescent="0.25">
      <c r="A74" s="27" t="s">
        <v>27</v>
      </c>
      <c r="B74" s="46">
        <v>2000</v>
      </c>
      <c r="C74" s="28">
        <v>0</v>
      </c>
      <c r="D74" s="29">
        <v>0</v>
      </c>
      <c r="E74" s="25" t="e">
        <f>C74/D74</f>
        <v>#DIV/0!</v>
      </c>
      <c r="F74" s="26"/>
    </row>
    <row r="75" spans="1:11" ht="16.5" thickBot="1" x14ac:dyDescent="0.3">
      <c r="A75" s="27" t="s">
        <v>28</v>
      </c>
      <c r="B75" s="48">
        <v>3000</v>
      </c>
      <c r="C75" s="28">
        <v>18354.400000000001</v>
      </c>
      <c r="D75" s="28">
        <v>15763.2</v>
      </c>
      <c r="E75" s="25">
        <f>D75/C75</f>
        <v>0.85882404219151809</v>
      </c>
      <c r="F75" s="26"/>
    </row>
    <row r="76" spans="1:11" ht="21" customHeight="1" thickBot="1" x14ac:dyDescent="0.25">
      <c r="A76" s="27"/>
      <c r="B76" s="40"/>
      <c r="C76" s="28"/>
      <c r="D76" s="28"/>
      <c r="E76" s="25"/>
      <c r="F76" s="26"/>
      <c r="K76" s="35" t="s">
        <v>17</v>
      </c>
    </row>
    <row r="77" spans="1:11" ht="16.5" thickBot="1" x14ac:dyDescent="0.3">
      <c r="A77" s="30" t="s">
        <v>20</v>
      </c>
      <c r="B77" s="51"/>
      <c r="C77" s="31">
        <v>10051.9</v>
      </c>
      <c r="D77" s="31">
        <f>D78+D79</f>
        <v>9843.7999999999993</v>
      </c>
      <c r="E77" s="52">
        <f>D77/C77</f>
        <v>0.97929744625394199</v>
      </c>
      <c r="F77" s="26"/>
    </row>
    <row r="78" spans="1:11" ht="16.5" thickBot="1" x14ac:dyDescent="0.25">
      <c r="A78" s="27" t="s">
        <v>27</v>
      </c>
      <c r="B78" s="46">
        <v>2000</v>
      </c>
      <c r="C78" s="29">
        <v>29.2</v>
      </c>
      <c r="D78" s="28">
        <v>70.8</v>
      </c>
      <c r="E78" s="25">
        <f>D78/C78</f>
        <v>2.4246575342465753</v>
      </c>
      <c r="F78" s="26"/>
    </row>
    <row r="79" spans="1:11" ht="16.5" thickBot="1" x14ac:dyDescent="0.3">
      <c r="A79" s="27" t="s">
        <v>28</v>
      </c>
      <c r="B79" s="48">
        <v>3000</v>
      </c>
      <c r="C79" s="28">
        <v>10022.700000000001</v>
      </c>
      <c r="D79" s="28">
        <v>9773</v>
      </c>
      <c r="E79" s="25">
        <f>D79/C79</f>
        <v>0.9750865535235016</v>
      </c>
      <c r="F79" s="26"/>
    </row>
    <row r="80" spans="1:11" ht="16.5" thickBot="1" x14ac:dyDescent="0.3">
      <c r="A80" s="27"/>
      <c r="B80" s="48"/>
      <c r="C80" s="28"/>
      <c r="D80" s="28"/>
      <c r="E80" s="25"/>
      <c r="F80" s="26"/>
    </row>
    <row r="81" spans="1:6" ht="16.5" thickBot="1" x14ac:dyDescent="0.25">
      <c r="A81" s="30" t="s">
        <v>21</v>
      </c>
      <c r="B81" s="40"/>
      <c r="C81" s="31">
        <v>10530.4</v>
      </c>
      <c r="D81" s="31">
        <f>D82+D83</f>
        <v>13634.1</v>
      </c>
      <c r="E81" s="25">
        <f>D81/C81</f>
        <v>1.2947371419889084</v>
      </c>
      <c r="F81" s="26"/>
    </row>
    <row r="82" spans="1:6" ht="16.5" thickBot="1" x14ac:dyDescent="0.25">
      <c r="A82" s="27" t="s">
        <v>27</v>
      </c>
      <c r="B82" s="53">
        <v>2000</v>
      </c>
      <c r="C82" s="54">
        <v>1271.5999999999999</v>
      </c>
      <c r="D82" s="28">
        <v>1404.2</v>
      </c>
      <c r="E82" s="25">
        <f>D82/C82</f>
        <v>1.1042780748663104</v>
      </c>
      <c r="F82" s="26"/>
    </row>
    <row r="83" spans="1:6" ht="16.5" thickBot="1" x14ac:dyDescent="0.25">
      <c r="A83" s="27" t="s">
        <v>28</v>
      </c>
      <c r="B83" s="53">
        <v>3000</v>
      </c>
      <c r="C83" s="54">
        <v>9258.7999999999993</v>
      </c>
      <c r="D83" s="28">
        <v>12229.9</v>
      </c>
      <c r="E83" s="25">
        <f>D83/C83</f>
        <v>1.3208947163779323</v>
      </c>
      <c r="F83" s="26"/>
    </row>
    <row r="84" spans="1:6" ht="16.5" thickBot="1" x14ac:dyDescent="0.25">
      <c r="A84" s="27"/>
      <c r="B84" s="55"/>
      <c r="C84" s="54"/>
      <c r="D84" s="28"/>
      <c r="E84" s="56"/>
      <c r="F84" s="26"/>
    </row>
    <row r="85" spans="1:6" ht="16.5" thickBot="1" x14ac:dyDescent="0.25">
      <c r="A85" s="30" t="s">
        <v>22</v>
      </c>
      <c r="B85" s="55"/>
      <c r="C85" s="57">
        <v>4279.3</v>
      </c>
      <c r="D85" s="31">
        <f>D86+D87</f>
        <v>22718.799999999999</v>
      </c>
      <c r="E85" s="25">
        <f>D85/C85</f>
        <v>5.3089991353726074</v>
      </c>
      <c r="F85" s="26"/>
    </row>
    <row r="86" spans="1:6" ht="16.5" thickBot="1" x14ac:dyDescent="0.25">
      <c r="A86" s="27" t="s">
        <v>27</v>
      </c>
      <c r="B86" s="55">
        <v>2000</v>
      </c>
      <c r="C86" s="58">
        <v>2259.4</v>
      </c>
      <c r="D86" s="28">
        <v>2899.1</v>
      </c>
      <c r="E86" s="25">
        <f>D86/C86</f>
        <v>1.2831282641409223</v>
      </c>
      <c r="F86" s="26"/>
    </row>
    <row r="87" spans="1:6" ht="16.5" thickBot="1" x14ac:dyDescent="0.25">
      <c r="A87" s="27" t="s">
        <v>28</v>
      </c>
      <c r="B87" s="55">
        <v>3000</v>
      </c>
      <c r="C87" s="54">
        <v>2019.9</v>
      </c>
      <c r="D87" s="28">
        <v>19819.7</v>
      </c>
      <c r="E87" s="25">
        <f>D87/C87</f>
        <v>9.8122184266547841</v>
      </c>
      <c r="F87" s="26"/>
    </row>
    <row r="88" spans="1:6" ht="16.5" thickBot="1" x14ac:dyDescent="0.3">
      <c r="A88" s="27"/>
      <c r="B88" s="59"/>
      <c r="C88" s="54"/>
      <c r="D88" s="28"/>
      <c r="E88" s="25"/>
      <c r="F88" s="26"/>
    </row>
    <row r="89" spans="1:6" ht="16.5" thickBot="1" x14ac:dyDescent="0.25">
      <c r="A89" s="30" t="s">
        <v>23</v>
      </c>
      <c r="B89" s="60"/>
      <c r="C89" s="57">
        <v>156720.1</v>
      </c>
      <c r="D89" s="34">
        <f>D90+D91</f>
        <v>184166.39999999999</v>
      </c>
      <c r="E89" s="25">
        <f>D89/C89</f>
        <v>1.1751294186259451</v>
      </c>
      <c r="F89" s="26"/>
    </row>
    <row r="90" spans="1:6" ht="16.5" thickBot="1" x14ac:dyDescent="0.25">
      <c r="A90" s="27" t="s">
        <v>27</v>
      </c>
      <c r="B90" s="53">
        <v>2000</v>
      </c>
      <c r="C90" s="58">
        <v>0</v>
      </c>
      <c r="D90" s="29">
        <v>0</v>
      </c>
      <c r="E90" s="25"/>
      <c r="F90" s="26"/>
    </row>
    <row r="91" spans="1:6" ht="16.5" thickBot="1" x14ac:dyDescent="0.25">
      <c r="A91" s="27" t="s">
        <v>28</v>
      </c>
      <c r="B91" s="53">
        <v>3000</v>
      </c>
      <c r="C91" s="54">
        <v>156720.1</v>
      </c>
      <c r="D91" s="28">
        <v>184166.39999999999</v>
      </c>
      <c r="E91" s="25">
        <f>D91/C91</f>
        <v>1.1751294186259451</v>
      </c>
      <c r="F91" s="26"/>
    </row>
    <row r="92" spans="1:6" ht="16.5" thickBot="1" x14ac:dyDescent="0.25">
      <c r="A92" s="27"/>
      <c r="B92" s="53"/>
      <c r="C92" s="28"/>
      <c r="D92" s="28"/>
      <c r="E92" s="61"/>
      <c r="F92" s="11"/>
    </row>
    <row r="93" spans="1:6" ht="16.5" thickBot="1" x14ac:dyDescent="0.25">
      <c r="A93" s="30" t="s">
        <v>24</v>
      </c>
      <c r="B93" s="50"/>
      <c r="C93" s="31">
        <v>89806.399999999994</v>
      </c>
      <c r="D93" s="31">
        <v>176486.6</v>
      </c>
      <c r="E93" s="25">
        <f>D93/C93</f>
        <v>1.9651895633273355</v>
      </c>
      <c r="F93" s="26"/>
    </row>
    <row r="94" spans="1:6" ht="16.5" thickBot="1" x14ac:dyDescent="0.25">
      <c r="A94" s="27"/>
      <c r="B94" s="40"/>
      <c r="C94" s="28"/>
      <c r="D94" s="28"/>
      <c r="E94" s="61"/>
      <c r="F94" s="11"/>
    </row>
    <row r="95" spans="1:6" ht="16.5" thickBot="1" x14ac:dyDescent="0.25">
      <c r="A95" s="27"/>
      <c r="B95" s="40"/>
      <c r="C95" s="28"/>
      <c r="D95" s="28"/>
      <c r="E95" s="61"/>
      <c r="F95" s="11"/>
    </row>
    <row r="96" spans="1:6" ht="16.5" thickBot="1" x14ac:dyDescent="0.25">
      <c r="A96" s="30" t="s">
        <v>29</v>
      </c>
      <c r="B96" s="40"/>
      <c r="C96" s="31">
        <f>C65+C69+C73+C77+C81+C85+C89+C93</f>
        <v>372656.19999999995</v>
      </c>
      <c r="D96" s="34">
        <f>D65+D69+D73+D77+D81+D85+D89+D93</f>
        <v>529066.69999999995</v>
      </c>
      <c r="E96" s="25">
        <f>D96/C96</f>
        <v>1.4197179598783007</v>
      </c>
      <c r="F96" s="26"/>
    </row>
    <row r="97" spans="1:6" ht="16.5" thickBot="1" x14ac:dyDescent="0.25">
      <c r="A97" s="62"/>
      <c r="B97" s="40"/>
      <c r="C97" s="63"/>
      <c r="D97" s="28"/>
      <c r="E97" s="61"/>
      <c r="F97" s="11"/>
    </row>
    <row r="98" spans="1:6" ht="15.75" x14ac:dyDescent="0.25">
      <c r="A98" s="39"/>
    </row>
  </sheetData>
  <mergeCells count="7">
    <mergeCell ref="A62:E62"/>
    <mergeCell ref="A1:E1"/>
    <mergeCell ref="A3:A4"/>
    <mergeCell ref="B3:B4"/>
    <mergeCell ref="C3:C4"/>
    <mergeCell ref="D3:D4"/>
    <mergeCell ref="A5:E5"/>
  </mergeCells>
  <pageMargins left="1.01" right="0" top="0" bottom="0" header="0.51181102362204722" footer="0.51181102362204722"/>
  <pageSetup paperSize="9" scale="7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2018-2019 вид</vt:lpstr>
      <vt:lpstr>'2018-2019 вид'!Область_печати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2020-02-24T10:09:29Z</dcterms:created>
  <dcterms:modified xsi:type="dcterms:W3CDTF">2020-02-24T10:09:52Z</dcterms:modified>
</cp:coreProperties>
</file>