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и\бюджет інформація 2026\"/>
    </mc:Choice>
  </mc:AlternateContent>
  <xr:revisionPtr revIDLastSave="0" documentId="13_ncr:1_{67523F42-C5F6-4380-9AE8-67E96001E4D8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дод-5" sheetId="1" r:id="rId1"/>
  </sheets>
  <definedNames>
    <definedName name="_xlnm.Print_Area" localSheetId="0">'дод-5'!$A$1:$I$34</definedName>
  </definedNames>
  <calcPr calcId="191029" refMode="R1C1"/>
</workbook>
</file>

<file path=xl/calcChain.xml><?xml version="1.0" encoding="utf-8"?>
<calcChain xmlns="http://schemas.openxmlformats.org/spreadsheetml/2006/main">
  <c r="H27" i="1" l="1"/>
  <c r="I31" i="1"/>
  <c r="I30" i="1"/>
  <c r="H15" i="1" l="1"/>
  <c r="I17" i="1"/>
  <c r="I15" i="1" l="1"/>
  <c r="I16" i="1"/>
  <c r="H18" i="1"/>
  <c r="H20" i="1"/>
  <c r="I18" i="1" l="1"/>
  <c r="I29" i="1" l="1"/>
  <c r="I27" i="1" l="1"/>
  <c r="I28" i="1"/>
  <c r="I26" i="1" l="1"/>
  <c r="I25" i="1"/>
  <c r="H24" i="1"/>
  <c r="I24" i="1" s="1"/>
  <c r="H32" i="1" l="1"/>
  <c r="H34" i="1" s="1"/>
  <c r="I32" i="1" l="1"/>
  <c r="I33" i="1" l="1"/>
  <c r="I23" i="1"/>
  <c r="I22" i="1"/>
  <c r="I21" i="1"/>
  <c r="I20" i="1"/>
  <c r="I19" i="1" l="1"/>
  <c r="I34" i="1" l="1"/>
  <c r="E10" i="1" l="1"/>
</calcChain>
</file>

<file path=xl/sharedStrings.xml><?xml version="1.0" encoding="utf-8"?>
<sst xmlns="http://schemas.openxmlformats.org/spreadsheetml/2006/main" count="106" uniqueCount="59">
  <si>
    <t>тис.грн.</t>
  </si>
  <si>
    <t>код бюджету 19549000000</t>
  </si>
  <si>
    <t>грн.</t>
  </si>
  <si>
    <t xml:space="preserve">Затверджено </t>
  </si>
  <si>
    <t xml:space="preserve">Внесені зміни </t>
  </si>
  <si>
    <t>Всього</t>
  </si>
  <si>
    <t>КВК</t>
  </si>
  <si>
    <t>Назва головного розпорядника коштів</t>
  </si>
  <si>
    <t>Загальний обсяг фінансування будівництва (інших капітальних видатків)</t>
  </si>
  <si>
    <t xml:space="preserve"> </t>
  </si>
  <si>
    <t>КТКВ</t>
  </si>
  <si>
    <t>Назва  коду тимчасової класифікації видатків та кредитування місцевого бюджету</t>
  </si>
  <si>
    <t>ВСЬОГО</t>
  </si>
  <si>
    <t>Затверджено</t>
  </si>
  <si>
    <t xml:space="preserve">Інформація </t>
  </si>
  <si>
    <t xml:space="preserve">розподілу коштів бюджету розвитку на здійснення заходів із будівництва,  реконструкції </t>
  </si>
  <si>
    <t>Назва об’єкту відповідно до проектно-кошторисної документації</t>
  </si>
  <si>
    <t>у 2026 році</t>
  </si>
  <si>
    <t>реставрації , капітальний ремонт об’єктів виробничої, комунікаційної та соціальної інфраструктури за об'єктами Тернопільської міської територіальної громади</t>
  </si>
  <si>
    <t>рішенням міської ради</t>
  </si>
  <si>
    <t>Управління розвитку спорту та фізичної культури</t>
  </si>
  <si>
    <t>1115070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</si>
  <si>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</si>
  <si>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 xml:space="preserve">Капітальний ремонт елементів покриття даху будівлі «Комплексна дитячо-юнацька спортивна школа з
ігрових видів спорту» Тернопільської
міської ради з впровадженням заходів енергоефективності – встановлення
дахової сонячної електростанції за адресою: м.Тернопіль, вул. Б.Бойчуків,
буд.4А
</t>
  </si>
  <si>
    <t xml:space="preserve">Капітальний ремонт елементів покриття даху будівлі «Комплексна
дитячо-юнацька спортивна школа №1»
Тернопільської міської ради із впровадженням заходів з енергозбереження та енергоефективності
– встановлення дахової сонячної електростанції за адресою: м.Тернопіль, бульвар Дмитра Вишневецького, буд.8А
</t>
  </si>
  <si>
    <t xml:space="preserve">Капітальний ремонт елементів покриття даху будівлі «Комплексна
дитячо-юнацька спортивна школа №2
імені Юрія Горайського» Тернопільської міської ради із впровадженням заходів з
енергозбереження та енергоефективності
– встановлення дахової сонячної електростанції за адресою: м.Тернопіль, вул. Князя Василя Костянтина
Острозького, буд.16
</t>
  </si>
  <si>
    <t>Забезпечення гарантійних зобов'язань за позичальників, що отримали кредити під місцеві гарантії</t>
  </si>
  <si>
    <t xml:space="preserve">Виконання територіальною громадою міста гарантійних зобов'язань </t>
  </si>
  <si>
    <t>3710000</t>
  </si>
  <si>
    <t xml:space="preserve">Фінансове управління </t>
  </si>
  <si>
    <t>1200000</t>
  </si>
  <si>
    <t>Управління  житлово-комунального господарства, благоустрою  та екології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</si>
  <si>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</si>
  <si>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Будівництво дощового колектора на ділянці від вул.Енергетична до вул.Євгена Коновальця в м.Тернопіль</t>
  </si>
  <si>
    <t>1216091</t>
  </si>
  <si>
    <t>1217670</t>
  </si>
  <si>
    <t>Внески  до статутного капіталу суб"єктів господарювання</t>
  </si>
  <si>
    <t xml:space="preserve">   КП"Тернопільміськтеплокомуненерго"  на забезпечення статутної
діяльності  в обмін на
корпоративні права</t>
  </si>
  <si>
    <t xml:space="preserve">Управління транспортних мереж та зв'язку </t>
  </si>
  <si>
    <t>1917670</t>
  </si>
  <si>
    <t>Внески до статутного капіталу суб'єктів господарювання</t>
  </si>
  <si>
    <t>КП "Автошкола "Міськавтотранс"" на забезпечення статутної діяльності в обмін на корпоративні права на виконання Програми "Оборонохдатність на 2026 рік"</t>
  </si>
  <si>
    <t>0710000</t>
  </si>
  <si>
    <t>Відділ   охорони здоров'я  та медичного забезпечення</t>
  </si>
  <si>
    <t>0712175</t>
  </si>
  <si>
    <t>Капітальний ремонт приміщення репроцесингу (ЦСВ) КНП Тернопільська міська комунальна лікарня швидкої допомоги" м.Тернопіль, вул. Шпитальна, 2"</t>
  </si>
  <si>
    <t>КП "Тернопільелектротранс" з призначенням коштів-для придбання обладнання (доукомплектацію системи сповіщення пасажирів)</t>
  </si>
  <si>
    <r>
      <t>Підготовка та реалізація публічних інвестиційних проектів / програм публічних інвестицій</t>
    </r>
    <r>
      <rPr>
        <b/>
        <vertAlign val="superscript"/>
        <sz val="10"/>
        <color rgb="FF333333"/>
        <rFont val="Times New Roman"/>
        <family val="1"/>
        <charset val="204"/>
      </rPr>
      <t>-1</t>
    </r>
    <r>
      <rPr>
        <sz val="10"/>
        <color rgb="FF333333"/>
        <rFont val="Times New Roman"/>
        <family val="1"/>
        <charset val="204"/>
      </rPr>
      <t> у галузі охорони здоров’я</t>
    </r>
  </si>
  <si>
    <t>0600000</t>
  </si>
  <si>
    <t xml:space="preserve">Управління освіти і науки </t>
  </si>
  <si>
    <t>Підготовка та реалізаціяпублічних 
інвестиційних проектів / програм 
публічних інвестицій за 
рахунок коштів місцевого 
бюджету в галузі освіти</t>
  </si>
  <si>
    <t>Будівництво навчальної 
майстерні з ремонту та 
діагностики автомобілів 
Галицького фахового 
коледжу імені В'ячеслава Чорновола за адресою вул. Богдана 
Лепкого, 12 в м. Тернополі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</si>
  <si>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освіти, забезпечення енергоефективності, безпеки та інклюзивності освітнього простору</t>
  </si>
  <si>
    <t>0611300</t>
  </si>
  <si>
    <t>0611221</t>
  </si>
  <si>
    <t>Відокремленому структурному підрозділу "Тернопільський фаховий коледж Тернопільського національного університету імені Івана Пулюя" на придбання обладнання і предметів довгострокового користування (співфінансування)</t>
  </si>
  <si>
    <t>Підготовка та реалізація публічних інвестиційних проектів/програм публічних інвестицій в галузі (секторі) «Транспорт» за рахунок коштів місцевого бюджету</t>
  </si>
  <si>
    <t xml:space="preserve"> «Оновлення електротранспорту міста Тернополя» в рамках програми «Міський громадський транспорт України» (запозичення)</t>
  </si>
  <si>
    <t xml:space="preserve"> «Оновлення електротранспорту міста Тернополя»  (запозичення)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</si>
</sst>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₴_-;\-* #,##0.00\ _₴_-;_-* &quot;-&quot;??\ _₴_-;_-@_-"/>
    <numFmt numFmtId="164" formatCode="0.0"/>
    <numFmt numFmtId="165" formatCode="_-* #,##0.00\ &quot;грн.&quot;_-;\-* #,##0.00\ &quot;грн.&quot;_-;_-* &quot;-&quot;??\ &quot;грн.&quot;_-;_-@_-"/>
    <numFmt numFmtId="166" formatCode="_-* #,##0.0\ _₽_-;\-* #,##0.0\ _₽_-;_-* &quot;-&quot;?\ _₽_-;_-@_-"/>
    <numFmt numFmtId="167" formatCode="#,##0.00_ ;\-#,##0.00\ "/>
  </numFmts>
  <fonts count="32" x14ac:knownFonts="1">
    <font>
      <sz val="1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10"/>
      <name val="Courier New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  <font>
      <sz val="12"/>
      <color indexed="8"/>
      <name val="Times New Roman"/>
      <family val="2"/>
      <charset val="204"/>
    </font>
    <font>
      <u/>
      <sz val="10"/>
      <color indexed="12"/>
      <name val="Arial Cyr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 Cyr"/>
      <charset val="204"/>
    </font>
    <font>
      <b/>
      <vertAlign val="superscript"/>
      <sz val="10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4">
    <xf numFmtId="0" fontId="0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2" borderId="0" applyNumberFormat="0" applyBorder="0" applyAlignment="0" applyProtection="0"/>
    <xf numFmtId="0" fontId="21" fillId="14" borderId="0" applyNumberFormat="0" applyBorder="0" applyAlignment="0" applyProtection="0"/>
    <xf numFmtId="0" fontId="21" fillId="9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8" borderId="0" applyNumberFormat="0" applyBorder="0" applyAlignment="0" applyProtection="0"/>
    <xf numFmtId="0" fontId="18" fillId="22" borderId="3" applyNumberFormat="0" applyAlignment="0" applyProtection="0"/>
    <xf numFmtId="0" fontId="23" fillId="22" borderId="2" applyNumberFormat="0" applyAlignment="0" applyProtection="0"/>
    <xf numFmtId="0" fontId="20" fillId="0" borderId="4" applyNumberFormat="0" applyFill="0" applyAlignment="0" applyProtection="0"/>
    <xf numFmtId="0" fontId="24" fillId="13" borderId="0" applyNumberFormat="0" applyBorder="0" applyAlignment="0" applyProtection="0"/>
    <xf numFmtId="0" fontId="17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2" fillId="10" borderId="5" applyNumberFormat="0" applyFont="0" applyAlignment="0" applyProtection="0"/>
    <xf numFmtId="0" fontId="4" fillId="0" borderId="0"/>
    <xf numFmtId="0" fontId="3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72">
    <xf numFmtId="0" fontId="0" fillId="0" borderId="0" xfId="0"/>
    <xf numFmtId="0" fontId="5" fillId="0" borderId="0" xfId="1"/>
    <xf numFmtId="0" fontId="6" fillId="0" borderId="0" xfId="2" applyFont="1"/>
    <xf numFmtId="0" fontId="5" fillId="0" borderId="0" xfId="2"/>
    <xf numFmtId="0" fontId="7" fillId="0" borderId="0" xfId="2" applyFont="1"/>
    <xf numFmtId="0" fontId="5" fillId="0" borderId="0" xfId="2" applyFont="1"/>
    <xf numFmtId="164" fontId="5" fillId="0" borderId="0" xfId="2" applyNumberFormat="1"/>
    <xf numFmtId="0" fontId="10" fillId="0" borderId="0" xfId="2" applyFont="1"/>
    <xf numFmtId="0" fontId="7" fillId="0" borderId="0" xfId="2" applyFont="1" applyBorder="1" applyAlignment="1"/>
    <xf numFmtId="0" fontId="10" fillId="0" borderId="0" xfId="2" applyFont="1" applyBorder="1" applyAlignment="1"/>
    <xf numFmtId="0" fontId="5" fillId="0" borderId="0" xfId="2"/>
    <xf numFmtId="166" fontId="5" fillId="0" borderId="0" xfId="2" applyNumberFormat="1"/>
    <xf numFmtId="0" fontId="9" fillId="0" borderId="0" xfId="2" applyFont="1"/>
    <xf numFmtId="0" fontId="9" fillId="0" borderId="0" xfId="2" applyFont="1" applyBorder="1"/>
    <xf numFmtId="0" fontId="7" fillId="0" borderId="0" xfId="1" applyFont="1"/>
    <xf numFmtId="0" fontId="9" fillId="0" borderId="0" xfId="1" applyFont="1"/>
    <xf numFmtId="0" fontId="7" fillId="0" borderId="0" xfId="1" applyFont="1" applyAlignment="1">
      <alignment horizontal="right"/>
    </xf>
    <xf numFmtId="0" fontId="26" fillId="0" borderId="0" xfId="1" applyFont="1" applyAlignment="1">
      <alignment horizontal="center"/>
    </xf>
    <xf numFmtId="0" fontId="26" fillId="0" borderId="0" xfId="2" applyFont="1"/>
    <xf numFmtId="0" fontId="25" fillId="0" borderId="1" xfId="1" applyFont="1" applyBorder="1" applyAlignment="1">
      <alignment vertical="top" wrapText="1" shrinkToFit="1"/>
    </xf>
    <xf numFmtId="0" fontId="25" fillId="0" borderId="1" xfId="1" applyFont="1" applyBorder="1" applyAlignment="1">
      <alignment horizontal="center" vertical="center" wrapText="1" shrinkToFit="1"/>
    </xf>
    <xf numFmtId="4" fontId="25" fillId="0" borderId="1" xfId="2" applyNumberFormat="1" applyFont="1" applyBorder="1" applyAlignment="1">
      <alignment horizontal="center" vertical="center"/>
    </xf>
    <xf numFmtId="4" fontId="25" fillId="0" borderId="1" xfId="7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9" fillId="0" borderId="1" xfId="4" applyFont="1" applyBorder="1" applyAlignment="1">
      <alignment horizontal="center" vertical="center" wrapText="1"/>
    </xf>
    <xf numFmtId="4" fontId="25" fillId="0" borderId="1" xfId="1" applyNumberFormat="1" applyFont="1" applyBorder="1" applyAlignment="1">
      <alignment horizontal="center" vertical="center" wrapText="1" shrinkToFit="1"/>
    </xf>
    <xf numFmtId="0" fontId="25" fillId="0" borderId="1" xfId="9" applyFont="1" applyBorder="1" applyAlignment="1" applyProtection="1">
      <alignment horizontal="center" vertical="center" wrapText="1" shrinkToFit="1"/>
      <protection locked="0"/>
    </xf>
    <xf numFmtId="0" fontId="9" fillId="0" borderId="1" xfId="7" applyFont="1" applyBorder="1" applyAlignment="1">
      <alignment horizontal="center" vertical="center" wrapText="1"/>
    </xf>
    <xf numFmtId="0" fontId="9" fillId="0" borderId="1" xfId="4" applyFont="1" applyFill="1" applyBorder="1" applyAlignment="1" applyProtection="1">
      <alignment horizontal="center" vertical="center" wrapText="1" shrinkToFit="1"/>
      <protection locked="0"/>
    </xf>
    <xf numFmtId="49" fontId="28" fillId="0" borderId="1" xfId="0" applyNumberFormat="1" applyFont="1" applyBorder="1" applyAlignment="1">
      <alignment horizontal="center" vertical="center"/>
    </xf>
    <xf numFmtId="0" fontId="25" fillId="0" borderId="1" xfId="4" applyFont="1" applyBorder="1" applyAlignment="1" applyProtection="1">
      <alignment horizontal="center" vertical="center" wrapText="1" shrinkToFit="1"/>
      <protection locked="0"/>
    </xf>
    <xf numFmtId="167" fontId="9" fillId="23" borderId="1" xfId="2" applyNumberFormat="1" applyFont="1" applyFill="1" applyBorder="1" applyAlignment="1">
      <alignment horizontal="center" vertical="center" wrapText="1"/>
    </xf>
    <xf numFmtId="49" fontId="9" fillId="2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 shrinkToFit="1"/>
    </xf>
    <xf numFmtId="4" fontId="9" fillId="0" borderId="1" xfId="1" applyNumberFormat="1" applyFont="1" applyBorder="1" applyAlignment="1">
      <alignment horizontal="center" vertical="center" wrapText="1" shrinkToFit="1"/>
    </xf>
    <xf numFmtId="0" fontId="25" fillId="0" borderId="1" xfId="4" applyFont="1" applyBorder="1" applyAlignment="1">
      <alignment horizontal="center" vertical="center" wrapText="1"/>
    </xf>
    <xf numFmtId="0" fontId="25" fillId="0" borderId="1" xfId="0" applyFont="1" applyBorder="1" applyAlignment="1" applyProtection="1">
      <alignment horizontal="center" vertical="center" wrapText="1" shrinkToFit="1"/>
      <protection locked="0"/>
    </xf>
    <xf numFmtId="167" fontId="25" fillId="23" borderId="1" xfId="2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4" applyFont="1" applyBorder="1" applyAlignment="1" applyProtection="1">
      <alignment horizontal="center" vertical="center" wrapText="1"/>
      <protection locked="0"/>
    </xf>
    <xf numFmtId="0" fontId="9" fillId="0" borderId="1" xfId="2" applyFont="1" applyBorder="1" applyAlignment="1">
      <alignment horizontal="center" vertical="center" wrapText="1"/>
    </xf>
    <xf numFmtId="49" fontId="25" fillId="23" borderId="1" xfId="0" applyNumberFormat="1" applyFont="1" applyFill="1" applyBorder="1" applyAlignment="1">
      <alignment horizontal="center" vertical="center" wrapText="1"/>
    </xf>
    <xf numFmtId="49" fontId="25" fillId="0" borderId="1" xfId="4" applyNumberFormat="1" applyFont="1" applyBorder="1" applyAlignment="1">
      <alignment horizontal="center" vertical="center" wrapText="1"/>
    </xf>
    <xf numFmtId="0" fontId="9" fillId="23" borderId="1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4" fontId="9" fillId="0" borderId="1" xfId="93" applyNumberFormat="1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 vertical="center" wrapText="1" shrinkToFit="1"/>
    </xf>
    <xf numFmtId="49" fontId="9" fillId="0" borderId="6" xfId="4" applyNumberFormat="1" applyFont="1" applyFill="1" applyBorder="1" applyAlignment="1">
      <alignment horizontal="center" vertical="center" wrapText="1"/>
    </xf>
    <xf numFmtId="0" fontId="9" fillId="0" borderId="6" xfId="4" applyFont="1" applyFill="1" applyBorder="1" applyAlignment="1" applyProtection="1">
      <alignment horizontal="center" vertical="center" wrapText="1" shrinkToFit="1"/>
      <protection locked="0"/>
    </xf>
    <xf numFmtId="0" fontId="9" fillId="0" borderId="6" xfId="2" applyFont="1" applyFill="1" applyBorder="1" applyAlignment="1">
      <alignment horizontal="center" vertical="center" wrapText="1"/>
    </xf>
    <xf numFmtId="4" fontId="9" fillId="0" borderId="6" xfId="93" applyNumberFormat="1" applyFont="1" applyFill="1" applyBorder="1" applyAlignment="1">
      <alignment horizontal="center" vertical="center" wrapText="1"/>
    </xf>
    <xf numFmtId="4" fontId="9" fillId="0" borderId="6" xfId="6" applyNumberFormat="1" applyFont="1" applyFill="1" applyBorder="1" applyAlignment="1">
      <alignment horizontal="center" vertical="center" wrapText="1"/>
    </xf>
    <xf numFmtId="0" fontId="29" fillId="0" borderId="1" xfId="4" applyFont="1" applyBorder="1" applyAlignment="1">
      <alignment horizontal="center" vertical="center" wrapText="1"/>
    </xf>
    <xf numFmtId="0" fontId="29" fillId="0" borderId="1" xfId="4" applyFont="1" applyBorder="1" applyAlignment="1" applyProtection="1">
      <alignment horizontal="center" vertical="center" wrapText="1" shrinkToFit="1"/>
      <protection locked="0"/>
    </xf>
    <xf numFmtId="4" fontId="25" fillId="0" borderId="6" xfId="93" applyNumberFormat="1" applyFont="1" applyFill="1" applyBorder="1" applyAlignment="1">
      <alignment horizontal="center" vertical="center" wrapText="1"/>
    </xf>
    <xf numFmtId="0" fontId="9" fillId="23" borderId="1" xfId="0" applyFont="1" applyFill="1" applyBorder="1" applyAlignment="1">
      <alignment horizontal="center" vertical="center" wrapText="1"/>
    </xf>
    <xf numFmtId="4" fontId="25" fillId="0" borderId="6" xfId="6" applyNumberFormat="1" applyFont="1" applyFill="1" applyBorder="1" applyAlignment="1">
      <alignment horizontal="center" vertical="center" wrapText="1"/>
    </xf>
    <xf numFmtId="4" fontId="25" fillId="0" borderId="1" xfId="1" applyNumberFormat="1" applyFont="1" applyFill="1" applyBorder="1" applyAlignment="1">
      <alignment horizontal="center" vertical="center" wrapText="1" shrinkToFit="1"/>
    </xf>
    <xf numFmtId="0" fontId="25" fillId="0" borderId="1" xfId="1" applyFont="1" applyBorder="1" applyAlignment="1">
      <alignment horizontal="center" vertical="top" wrapText="1" shrinkToFit="1"/>
    </xf>
    <xf numFmtId="0" fontId="25" fillId="0" borderId="1" xfId="1" applyFont="1" applyBorder="1" applyAlignment="1">
      <alignment horizontal="center" vertical="top"/>
    </xf>
    <xf numFmtId="0" fontId="25" fillId="0" borderId="1" xfId="1" applyFont="1" applyBorder="1" applyAlignment="1">
      <alignment horizontal="center" vertical="top" wrapText="1" shrinkToFit="1"/>
    </xf>
    <xf numFmtId="0" fontId="9" fillId="0" borderId="1" xfId="0" applyNumberFormat="1" applyFont="1" applyFill="1" applyBorder="1" applyAlignment="1">
      <alignment horizontal="center" vertical="center" wrapText="1"/>
    </xf>
    <xf numFmtId="49" fontId="25" fillId="0" borderId="1" xfId="4" applyNumberFormat="1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top" wrapText="1" shrinkToFit="1"/>
    </xf>
    <xf numFmtId="0" fontId="25" fillId="0" borderId="0" xfId="1" applyFont="1" applyAlignment="1">
      <alignment horizontal="center"/>
    </xf>
    <xf numFmtId="0" fontId="25" fillId="0" borderId="1" xfId="2" applyFont="1" applyBorder="1" applyAlignment="1">
      <alignment horizontal="center" vertical="center"/>
    </xf>
    <xf numFmtId="0" fontId="25" fillId="0" borderId="1" xfId="1" applyFont="1" applyBorder="1" applyAlignment="1">
      <alignment horizontal="center" vertical="top" wrapText="1" shrinkToFit="1"/>
    </xf>
    <xf numFmtId="0" fontId="26" fillId="0" borderId="0" xfId="1" applyFont="1" applyAlignment="1">
      <alignment horizontal="center"/>
    </xf>
    <xf numFmtId="0" fontId="25" fillId="0" borderId="1" xfId="3" applyFont="1" applyBorder="1" applyAlignment="1">
      <alignment horizontal="center" vertical="top" wrapText="1" shrinkToFit="1"/>
    </xf>
    <xf numFmtId="0" fontId="25" fillId="0" borderId="1" xfId="1" applyFont="1" applyBorder="1" applyAlignment="1">
      <alignment horizontal="center" vertical="top"/>
    </xf>
    <xf numFmtId="0" fontId="9" fillId="0" borderId="1" xfId="4" applyFont="1" applyBorder="1" applyAlignment="1" applyProtection="1">
      <alignment horizontal="center" vertical="center" wrapText="1" shrinkToFit="1"/>
      <protection locked="0"/>
    </xf>
  </cellXfs>
  <cellStyles count="94">
    <cellStyle name="20% - Акцент1" xfId="55" xr:uid="{00000000-0005-0000-0000-000000000000}"/>
    <cellStyle name="20% - Акцент2" xfId="56" xr:uid="{00000000-0005-0000-0000-000001000000}"/>
    <cellStyle name="20% - Акцент3" xfId="57" xr:uid="{00000000-0005-0000-0000-000002000000}"/>
    <cellStyle name="20% - Акцент4" xfId="58" xr:uid="{00000000-0005-0000-0000-000003000000}"/>
    <cellStyle name="20% - Акцент5" xfId="59" xr:uid="{00000000-0005-0000-0000-000004000000}"/>
    <cellStyle name="20% - Акцент6" xfId="60" xr:uid="{00000000-0005-0000-0000-000005000000}"/>
    <cellStyle name="40% - Акцент1" xfId="61" xr:uid="{00000000-0005-0000-0000-000006000000}"/>
    <cellStyle name="40% - Акцент2" xfId="62" xr:uid="{00000000-0005-0000-0000-000007000000}"/>
    <cellStyle name="40% - Акцент3" xfId="63" xr:uid="{00000000-0005-0000-0000-000008000000}"/>
    <cellStyle name="40% - Акцент4" xfId="64" xr:uid="{00000000-0005-0000-0000-000009000000}"/>
    <cellStyle name="40% - Акцент5" xfId="65" xr:uid="{00000000-0005-0000-0000-00000A000000}"/>
    <cellStyle name="40% - Акцент6" xfId="66" xr:uid="{00000000-0005-0000-0000-00000B000000}"/>
    <cellStyle name="60% - Акцент1" xfId="67" xr:uid="{00000000-0005-0000-0000-00000C000000}"/>
    <cellStyle name="60% - Акцент2" xfId="68" xr:uid="{00000000-0005-0000-0000-00000D000000}"/>
    <cellStyle name="60% - Акцент3" xfId="69" xr:uid="{00000000-0005-0000-0000-00000E000000}"/>
    <cellStyle name="60% - Акцент4" xfId="70" xr:uid="{00000000-0005-0000-0000-00000F000000}"/>
    <cellStyle name="60% - Акцент5" xfId="71" xr:uid="{00000000-0005-0000-0000-000010000000}"/>
    <cellStyle name="60% - Акцент6" xfId="72" xr:uid="{00000000-0005-0000-0000-000011000000}"/>
    <cellStyle name="Normal_meresha_07" xfId="10" xr:uid="{00000000-0005-0000-0000-000012000000}"/>
    <cellStyle name="Акцент1 2" xfId="73" xr:uid="{00000000-0005-0000-0000-000013000000}"/>
    <cellStyle name="Акцент2 2" xfId="74" xr:uid="{00000000-0005-0000-0000-000014000000}"/>
    <cellStyle name="Акцент3 2" xfId="75" xr:uid="{00000000-0005-0000-0000-000015000000}"/>
    <cellStyle name="Акцент4 2" xfId="76" xr:uid="{00000000-0005-0000-0000-000016000000}"/>
    <cellStyle name="Акцент5 2" xfId="77" xr:uid="{00000000-0005-0000-0000-000017000000}"/>
    <cellStyle name="Акцент6 2" xfId="78" xr:uid="{00000000-0005-0000-0000-000018000000}"/>
    <cellStyle name="Вывод 2" xfId="79" xr:uid="{00000000-0005-0000-0000-000019000000}"/>
    <cellStyle name="Вычисление 2" xfId="80" xr:uid="{00000000-0005-0000-0000-00001A000000}"/>
    <cellStyle name="Гиперссылка 2" xfId="11" xr:uid="{00000000-0005-0000-0000-00001B000000}"/>
    <cellStyle name="Гиперссылка 2 2" xfId="36" xr:uid="{00000000-0005-0000-0000-00001C000000}"/>
    <cellStyle name="Денежный 2" xfId="37" xr:uid="{00000000-0005-0000-0000-00001D000000}"/>
    <cellStyle name="Звичайний" xfId="0" builtinId="0"/>
    <cellStyle name="Звичайний 10" xfId="12" xr:uid="{00000000-0005-0000-0000-00001E000000}"/>
    <cellStyle name="Звичайний 11" xfId="13" xr:uid="{00000000-0005-0000-0000-00001F000000}"/>
    <cellStyle name="Звичайний 12" xfId="14" xr:uid="{00000000-0005-0000-0000-000020000000}"/>
    <cellStyle name="Звичайний 13" xfId="15" xr:uid="{00000000-0005-0000-0000-000021000000}"/>
    <cellStyle name="Звичайний 14" xfId="16" xr:uid="{00000000-0005-0000-0000-000022000000}"/>
    <cellStyle name="Звичайний 15" xfId="17" xr:uid="{00000000-0005-0000-0000-000023000000}"/>
    <cellStyle name="Звичайний 16" xfId="18" xr:uid="{00000000-0005-0000-0000-000024000000}"/>
    <cellStyle name="Звичайний 17" xfId="19" xr:uid="{00000000-0005-0000-0000-000025000000}"/>
    <cellStyle name="Звичайний 18" xfId="20" xr:uid="{00000000-0005-0000-0000-000026000000}"/>
    <cellStyle name="Звичайний 19" xfId="21" xr:uid="{00000000-0005-0000-0000-000027000000}"/>
    <cellStyle name="Звичайний 2" xfId="22" xr:uid="{00000000-0005-0000-0000-000028000000}"/>
    <cellStyle name="Звичайний 20" xfId="23" xr:uid="{00000000-0005-0000-0000-000029000000}"/>
    <cellStyle name="Звичайний 21" xfId="89" xr:uid="{00000000-0005-0000-0000-00002A000000}"/>
    <cellStyle name="Звичайний 3" xfId="24" xr:uid="{00000000-0005-0000-0000-00002B000000}"/>
    <cellStyle name="Звичайний 4" xfId="25" xr:uid="{00000000-0005-0000-0000-00002C000000}"/>
    <cellStyle name="Звичайний 5" xfId="26" xr:uid="{00000000-0005-0000-0000-00002D000000}"/>
    <cellStyle name="Звичайний 6" xfId="27" xr:uid="{00000000-0005-0000-0000-00002E000000}"/>
    <cellStyle name="Звичайний 7" xfId="28" xr:uid="{00000000-0005-0000-0000-00002F000000}"/>
    <cellStyle name="Звичайний 8" xfId="29" xr:uid="{00000000-0005-0000-0000-000030000000}"/>
    <cellStyle name="Звичайний 9" xfId="30" xr:uid="{00000000-0005-0000-0000-000031000000}"/>
    <cellStyle name="Итог 2" xfId="81" xr:uid="{00000000-0005-0000-0000-000032000000}"/>
    <cellStyle name="Нейтральный 2" xfId="82" xr:uid="{00000000-0005-0000-0000-000033000000}"/>
    <cellStyle name="Обычный 10" xfId="38" xr:uid="{00000000-0005-0000-0000-000035000000}"/>
    <cellStyle name="Обычный 11" xfId="39" xr:uid="{00000000-0005-0000-0000-000036000000}"/>
    <cellStyle name="Обычный 12" xfId="40" xr:uid="{00000000-0005-0000-0000-000037000000}"/>
    <cellStyle name="Обычный 13" xfId="41" xr:uid="{00000000-0005-0000-0000-000038000000}"/>
    <cellStyle name="Обычный 14" xfId="42" xr:uid="{00000000-0005-0000-0000-000039000000}"/>
    <cellStyle name="Обычный 15" xfId="43" xr:uid="{00000000-0005-0000-0000-00003A000000}"/>
    <cellStyle name="Обычный 16" xfId="44" xr:uid="{00000000-0005-0000-0000-00003B000000}"/>
    <cellStyle name="Обычный 17" xfId="35" xr:uid="{00000000-0005-0000-0000-00003C000000}"/>
    <cellStyle name="Обычный 18" xfId="86" xr:uid="{00000000-0005-0000-0000-00003D000000}"/>
    <cellStyle name="Обычный 18 2" xfId="87" xr:uid="{00000000-0005-0000-0000-00003E000000}"/>
    <cellStyle name="Обычный 18 2 2" xfId="91" xr:uid="{00000000-0005-0000-0000-00003F000000}"/>
    <cellStyle name="Обычный 18 3" xfId="88" xr:uid="{00000000-0005-0000-0000-000040000000}"/>
    <cellStyle name="Обычный 18 3 2" xfId="92" xr:uid="{00000000-0005-0000-0000-000041000000}"/>
    <cellStyle name="Обычный 18 4" xfId="90" xr:uid="{00000000-0005-0000-0000-000042000000}"/>
    <cellStyle name="Обычный 2" xfId="9" xr:uid="{00000000-0005-0000-0000-000043000000}"/>
    <cellStyle name="Обычный 2 2" xfId="5" xr:uid="{00000000-0005-0000-0000-000044000000}"/>
    <cellStyle name="Обычный 25" xfId="31" xr:uid="{00000000-0005-0000-0000-000045000000}"/>
    <cellStyle name="Обычный 26" xfId="45" xr:uid="{00000000-0005-0000-0000-000046000000}"/>
    <cellStyle name="Обычный 3" xfId="4" xr:uid="{00000000-0005-0000-0000-000047000000}"/>
    <cellStyle name="Обычный 3 2" xfId="46" xr:uid="{00000000-0005-0000-0000-000048000000}"/>
    <cellStyle name="Обычный 32" xfId="47" xr:uid="{00000000-0005-0000-0000-000049000000}"/>
    <cellStyle name="Обычный 4" xfId="32" xr:uid="{00000000-0005-0000-0000-00004A000000}"/>
    <cellStyle name="Обычный 4 2" xfId="33" xr:uid="{00000000-0005-0000-0000-00004B000000}"/>
    <cellStyle name="Обычный 4 3" xfId="8" xr:uid="{00000000-0005-0000-0000-00004C000000}"/>
    <cellStyle name="Обычный 4 4" xfId="48" xr:uid="{00000000-0005-0000-0000-00004D000000}"/>
    <cellStyle name="Обычный 48" xfId="49" xr:uid="{00000000-0005-0000-0000-00004E000000}"/>
    <cellStyle name="Обычный 5" xfId="6" xr:uid="{00000000-0005-0000-0000-00004F000000}"/>
    <cellStyle name="Обычный 5 2" xfId="50" xr:uid="{00000000-0005-0000-0000-000050000000}"/>
    <cellStyle name="Обычный 6" xfId="51" xr:uid="{00000000-0005-0000-0000-000051000000}"/>
    <cellStyle name="Обычный 7" xfId="52" xr:uid="{00000000-0005-0000-0000-000052000000}"/>
    <cellStyle name="Обычный 8" xfId="53" xr:uid="{00000000-0005-0000-0000-000053000000}"/>
    <cellStyle name="Обычный 9" xfId="54" xr:uid="{00000000-0005-0000-0000-000054000000}"/>
    <cellStyle name="Обычный_Додаток №5 2007рік" xfId="2" xr:uid="{00000000-0005-0000-0000-000055000000}"/>
    <cellStyle name="Обычный_Додаток №5 2007рік 10" xfId="7" xr:uid="{00000000-0005-0000-0000-000056000000}"/>
    <cellStyle name="Обычный_Перелiк(змiни)" xfId="1" xr:uid="{00000000-0005-0000-0000-000057000000}"/>
    <cellStyle name="Обычный_Перелiк(змiни) 2" xfId="3" xr:uid="{00000000-0005-0000-0000-000058000000}"/>
    <cellStyle name="Плохой 2" xfId="83" xr:uid="{00000000-0005-0000-0000-000059000000}"/>
    <cellStyle name="Пояснение 2" xfId="84" xr:uid="{00000000-0005-0000-0000-00005A000000}"/>
    <cellStyle name="Примечание 2" xfId="85" xr:uid="{00000000-0005-0000-0000-00005B000000}"/>
    <cellStyle name="Стиль 1" xfId="34" xr:uid="{00000000-0005-0000-0000-00005C000000}"/>
    <cellStyle name="Фінансовий 2" xfId="93" xr:uid="{00000000-0005-0000-0000-00005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tabSelected="1" showWhiteSpace="0" topLeftCell="A26" zoomScaleNormal="100" workbookViewId="0">
      <selection activeCell="H28" sqref="H28"/>
    </sheetView>
  </sheetViews>
  <sheetFormatPr defaultColWidth="9.33203125" defaultRowHeight="12.75" x14ac:dyDescent="0.2"/>
  <cols>
    <col min="1" max="1" width="12" style="12" customWidth="1"/>
    <col min="2" max="2" width="33.83203125" style="12" customWidth="1"/>
    <col min="3" max="3" width="36.5" style="12" customWidth="1"/>
    <col min="4" max="4" width="20.1640625" style="12" customWidth="1"/>
    <col min="5" max="5" width="12" style="12" customWidth="1"/>
    <col min="6" max="6" width="36.5" style="12" customWidth="1"/>
    <col min="7" max="7" width="36.83203125" style="12" customWidth="1"/>
    <col min="8" max="8" width="20" style="12" customWidth="1"/>
    <col min="9" max="9" width="24.5" style="12" customWidth="1"/>
    <col min="10" max="10" width="14" style="3" bestFit="1" customWidth="1"/>
    <col min="11" max="11" width="9.33203125" style="3"/>
    <col min="12" max="12" width="9.6640625" style="3" customWidth="1"/>
    <col min="13" max="16384" width="9.33203125" style="3"/>
  </cols>
  <sheetData>
    <row r="1" spans="1:15" s="1" customFormat="1" ht="19.5" customHeight="1" x14ac:dyDescent="0.25">
      <c r="A1" s="14"/>
      <c r="B1" s="14"/>
      <c r="C1" s="14"/>
      <c r="D1" s="14"/>
      <c r="E1" s="14"/>
      <c r="F1" s="14"/>
      <c r="G1" s="14"/>
      <c r="H1" s="15"/>
      <c r="I1" s="16" t="s">
        <v>13</v>
      </c>
    </row>
    <row r="2" spans="1:15" s="1" customFormat="1" ht="15" x14ac:dyDescent="0.25">
      <c r="A2" s="14"/>
      <c r="B2" s="14"/>
      <c r="C2" s="14"/>
      <c r="D2" s="14"/>
      <c r="E2" s="14"/>
      <c r="F2" s="14"/>
      <c r="G2" s="14"/>
      <c r="H2" s="15"/>
      <c r="I2" s="16" t="s">
        <v>19</v>
      </c>
    </row>
    <row r="3" spans="1:15" s="1" customFormat="1" ht="15" x14ac:dyDescent="0.25">
      <c r="A3" s="14"/>
      <c r="B3" s="14"/>
      <c r="C3" s="14"/>
      <c r="D3" s="65" t="s">
        <v>14</v>
      </c>
      <c r="E3" s="65"/>
      <c r="F3" s="14"/>
      <c r="G3" s="14"/>
      <c r="H3" s="16"/>
      <c r="I3" s="14"/>
    </row>
    <row r="4" spans="1:15" s="1" customFormat="1" ht="15" hidden="1" x14ac:dyDescent="0.25">
      <c r="A4" s="14"/>
      <c r="B4" s="14"/>
      <c r="C4" s="14"/>
      <c r="D4" s="14"/>
      <c r="E4" s="14"/>
      <c r="F4" s="14"/>
      <c r="G4" s="14"/>
      <c r="H4" s="16"/>
      <c r="I4" s="14"/>
    </row>
    <row r="5" spans="1:15" s="1" customFormat="1" ht="15" x14ac:dyDescent="0.25">
      <c r="A5" s="68" t="s">
        <v>15</v>
      </c>
      <c r="B5" s="68"/>
      <c r="C5" s="68"/>
      <c r="D5" s="68"/>
      <c r="E5" s="68"/>
      <c r="F5" s="68"/>
      <c r="G5" s="68"/>
      <c r="H5" s="68"/>
      <c r="I5" s="14"/>
    </row>
    <row r="6" spans="1:15" s="1" customFormat="1" ht="15" hidden="1" x14ac:dyDescent="0.25">
      <c r="A6" s="17"/>
      <c r="B6" s="17"/>
      <c r="C6" s="17"/>
      <c r="D6" s="17"/>
      <c r="E6" s="17"/>
      <c r="F6" s="17"/>
      <c r="G6" s="17"/>
      <c r="H6" s="17"/>
      <c r="I6" s="14"/>
    </row>
    <row r="7" spans="1:15" s="1" customFormat="1" ht="15" x14ac:dyDescent="0.25">
      <c r="A7" s="68" t="s">
        <v>18</v>
      </c>
      <c r="B7" s="68"/>
      <c r="C7" s="68"/>
      <c r="D7" s="68"/>
      <c r="E7" s="68"/>
      <c r="F7" s="68"/>
      <c r="G7" s="68"/>
      <c r="H7" s="68"/>
      <c r="I7" s="14"/>
    </row>
    <row r="8" spans="1:15" s="1" customFormat="1" ht="15" x14ac:dyDescent="0.25">
      <c r="A8" s="68" t="s">
        <v>17</v>
      </c>
      <c r="B8" s="68"/>
      <c r="C8" s="68"/>
      <c r="D8" s="68"/>
      <c r="E8" s="68"/>
      <c r="F8" s="68"/>
      <c r="G8" s="68"/>
      <c r="H8" s="68"/>
      <c r="I8" s="14"/>
    </row>
    <row r="9" spans="1:15" s="1" customFormat="1" ht="15" hidden="1" x14ac:dyDescent="0.25">
      <c r="A9" s="17"/>
      <c r="B9" s="17"/>
      <c r="C9" s="17"/>
      <c r="D9" s="17"/>
      <c r="E9" s="17"/>
      <c r="F9" s="17"/>
      <c r="G9" s="17"/>
      <c r="H9" s="17"/>
      <c r="I9" s="14"/>
    </row>
    <row r="10" spans="1:15" ht="18.75" hidden="1" customHeight="1" x14ac:dyDescent="0.25">
      <c r="A10" s="4"/>
      <c r="B10" s="4"/>
      <c r="C10" s="4"/>
      <c r="D10" s="4"/>
      <c r="E10" s="4">
        <f>SUM(E12)</f>
        <v>0</v>
      </c>
      <c r="F10" s="4"/>
      <c r="G10" s="4"/>
      <c r="H10" s="18" t="s">
        <v>0</v>
      </c>
      <c r="I10" s="4"/>
    </row>
    <row r="11" spans="1:15" ht="18.75" customHeight="1" x14ac:dyDescent="0.25">
      <c r="A11" s="4"/>
      <c r="B11" s="4" t="s">
        <v>1</v>
      </c>
      <c r="C11" s="4"/>
      <c r="D11" s="4"/>
      <c r="E11" s="4"/>
      <c r="F11" s="4"/>
      <c r="G11" s="4"/>
      <c r="H11" s="18"/>
      <c r="I11" s="4" t="s">
        <v>2</v>
      </c>
    </row>
    <row r="12" spans="1:15" ht="16.5" customHeight="1" x14ac:dyDescent="0.2">
      <c r="A12" s="69" t="s">
        <v>3</v>
      </c>
      <c r="B12" s="69"/>
      <c r="C12" s="69"/>
      <c r="D12" s="69"/>
      <c r="E12" s="70" t="s">
        <v>4</v>
      </c>
      <c r="F12" s="70"/>
      <c r="G12" s="70"/>
      <c r="H12" s="70"/>
      <c r="I12" s="66" t="s">
        <v>5</v>
      </c>
    </row>
    <row r="13" spans="1:15" ht="69.75" customHeight="1" x14ac:dyDescent="0.2">
      <c r="A13" s="60" t="s">
        <v>6</v>
      </c>
      <c r="B13" s="19" t="s">
        <v>7</v>
      </c>
      <c r="C13" s="67" t="s">
        <v>16</v>
      </c>
      <c r="D13" s="67" t="s">
        <v>8</v>
      </c>
      <c r="E13" s="60" t="s">
        <v>6</v>
      </c>
      <c r="F13" s="59" t="s">
        <v>7</v>
      </c>
      <c r="G13" s="67" t="s">
        <v>16</v>
      </c>
      <c r="H13" s="67" t="s">
        <v>8</v>
      </c>
      <c r="I13" s="66"/>
      <c r="K13" s="3" t="s">
        <v>9</v>
      </c>
      <c r="O13" s="5" t="s">
        <v>9</v>
      </c>
    </row>
    <row r="14" spans="1:15" ht="57" customHeight="1" x14ac:dyDescent="0.2">
      <c r="A14" s="59" t="s">
        <v>10</v>
      </c>
      <c r="B14" s="20" t="s">
        <v>11</v>
      </c>
      <c r="C14" s="67"/>
      <c r="D14" s="67"/>
      <c r="E14" s="59" t="s">
        <v>10</v>
      </c>
      <c r="F14" s="20" t="s">
        <v>11</v>
      </c>
      <c r="G14" s="67"/>
      <c r="H14" s="67"/>
      <c r="I14" s="66"/>
      <c r="J14" s="11"/>
      <c r="K14" s="6"/>
    </row>
    <row r="15" spans="1:15" s="10" customFormat="1" ht="57" customHeight="1" x14ac:dyDescent="0.2">
      <c r="A15" s="63" t="s">
        <v>48</v>
      </c>
      <c r="B15" s="30" t="s">
        <v>49</v>
      </c>
      <c r="C15" s="61"/>
      <c r="D15" s="38">
        <v>32979032</v>
      </c>
      <c r="E15" s="63" t="s">
        <v>48</v>
      </c>
      <c r="F15" s="30" t="s">
        <v>49</v>
      </c>
      <c r="G15" s="61"/>
      <c r="H15" s="25">
        <f>H16+H17</f>
        <v>2500000</v>
      </c>
      <c r="I15" s="21">
        <f t="shared" ref="I15:I33" si="0">D15+H15</f>
        <v>35479032</v>
      </c>
      <c r="J15" s="11"/>
      <c r="K15" s="6"/>
    </row>
    <row r="16" spans="1:15" s="10" customFormat="1" ht="93" customHeight="1" x14ac:dyDescent="0.2">
      <c r="A16" s="61"/>
      <c r="B16" s="20"/>
      <c r="C16" s="61"/>
      <c r="D16" s="61"/>
      <c r="E16" s="32" t="s">
        <v>53</v>
      </c>
      <c r="F16" s="33" t="s">
        <v>50</v>
      </c>
      <c r="G16" s="33" t="s">
        <v>51</v>
      </c>
      <c r="H16" s="35">
        <v>2000000</v>
      </c>
      <c r="I16" s="21">
        <f t="shared" si="0"/>
        <v>2000000</v>
      </c>
      <c r="J16" s="11"/>
      <c r="K16" s="6"/>
    </row>
    <row r="17" spans="1:11" s="10" customFormat="1" ht="147.75" customHeight="1" x14ac:dyDescent="0.2">
      <c r="A17" s="64"/>
      <c r="B17" s="20"/>
      <c r="C17" s="64"/>
      <c r="D17" s="64"/>
      <c r="E17" s="32" t="s">
        <v>54</v>
      </c>
      <c r="F17" s="33" t="s">
        <v>52</v>
      </c>
      <c r="G17" s="33" t="s">
        <v>55</v>
      </c>
      <c r="H17" s="35">
        <v>500000</v>
      </c>
      <c r="I17" s="21">
        <f t="shared" si="0"/>
        <v>500000</v>
      </c>
      <c r="J17" s="11"/>
      <c r="K17" s="6"/>
    </row>
    <row r="18" spans="1:11" s="10" customFormat="1" ht="46.5" customHeight="1" x14ac:dyDescent="0.2">
      <c r="A18" s="43" t="s">
        <v>42</v>
      </c>
      <c r="B18" s="30" t="s">
        <v>43</v>
      </c>
      <c r="C18" s="62"/>
      <c r="D18" s="38">
        <v>5937360</v>
      </c>
      <c r="E18" s="43" t="s">
        <v>42</v>
      </c>
      <c r="F18" s="30" t="s">
        <v>43</v>
      </c>
      <c r="G18" s="34"/>
      <c r="H18" s="25">
        <f>H19</f>
        <v>9124326</v>
      </c>
      <c r="I18" s="21">
        <f t="shared" si="0"/>
        <v>15061686</v>
      </c>
      <c r="J18" s="11"/>
      <c r="K18" s="6"/>
    </row>
    <row r="19" spans="1:11" s="10" customFormat="1" ht="75" customHeight="1" x14ac:dyDescent="0.2">
      <c r="A19" s="29"/>
      <c r="B19" s="28"/>
      <c r="C19" s="62"/>
      <c r="D19" s="31"/>
      <c r="E19" s="32" t="s">
        <v>44</v>
      </c>
      <c r="F19" s="33" t="s">
        <v>47</v>
      </c>
      <c r="G19" s="33" t="s">
        <v>45</v>
      </c>
      <c r="H19" s="35">
        <v>9124326</v>
      </c>
      <c r="I19" s="21">
        <f t="shared" si="0"/>
        <v>9124326</v>
      </c>
      <c r="J19" s="11"/>
      <c r="K19" s="6"/>
    </row>
    <row r="20" spans="1:11" s="10" customFormat="1" ht="41.25" customHeight="1" x14ac:dyDescent="0.2">
      <c r="A20" s="36">
        <v>1110000</v>
      </c>
      <c r="B20" s="37" t="s">
        <v>20</v>
      </c>
      <c r="C20" s="59"/>
      <c r="D20" s="38">
        <v>3920170</v>
      </c>
      <c r="E20" s="36">
        <v>1110000</v>
      </c>
      <c r="F20" s="37" t="s">
        <v>20</v>
      </c>
      <c r="G20" s="33"/>
      <c r="H20" s="25">
        <f>H21+H22+H23</f>
        <v>-2594170</v>
      </c>
      <c r="I20" s="21">
        <f t="shared" si="0"/>
        <v>1326000</v>
      </c>
      <c r="J20" s="11"/>
      <c r="K20" s="6"/>
    </row>
    <row r="21" spans="1:11" s="10" customFormat="1" ht="132" customHeight="1" x14ac:dyDescent="0.2">
      <c r="A21" s="29" t="s">
        <v>21</v>
      </c>
      <c r="B21" s="28" t="s">
        <v>22</v>
      </c>
      <c r="C21" s="62" t="s">
        <v>23</v>
      </c>
      <c r="D21" s="31">
        <v>362234</v>
      </c>
      <c r="E21" s="29" t="s">
        <v>21</v>
      </c>
      <c r="F21" s="28" t="s">
        <v>22</v>
      </c>
      <c r="G21" s="62" t="s">
        <v>23</v>
      </c>
      <c r="H21" s="35">
        <v>-362234</v>
      </c>
      <c r="I21" s="21">
        <f t="shared" si="0"/>
        <v>0</v>
      </c>
      <c r="J21" s="11"/>
      <c r="K21" s="6"/>
    </row>
    <row r="22" spans="1:11" s="10" customFormat="1" ht="171" customHeight="1" x14ac:dyDescent="0.2">
      <c r="A22" s="29" t="s">
        <v>21</v>
      </c>
      <c r="B22" s="28" t="s">
        <v>22</v>
      </c>
      <c r="C22" s="62" t="s">
        <v>24</v>
      </c>
      <c r="D22" s="31">
        <v>1299830</v>
      </c>
      <c r="E22" s="29" t="s">
        <v>21</v>
      </c>
      <c r="F22" s="28" t="s">
        <v>22</v>
      </c>
      <c r="G22" s="62" t="s">
        <v>24</v>
      </c>
      <c r="H22" s="35">
        <v>26170</v>
      </c>
      <c r="I22" s="21">
        <f t="shared" si="0"/>
        <v>1326000</v>
      </c>
      <c r="J22" s="11"/>
      <c r="K22" s="6"/>
    </row>
    <row r="23" spans="1:11" s="10" customFormat="1" ht="177.75" customHeight="1" x14ac:dyDescent="0.2">
      <c r="A23" s="29" t="s">
        <v>21</v>
      </c>
      <c r="B23" s="28" t="s">
        <v>22</v>
      </c>
      <c r="C23" s="62" t="s">
        <v>25</v>
      </c>
      <c r="D23" s="31">
        <v>2258106</v>
      </c>
      <c r="E23" s="29" t="s">
        <v>21</v>
      </c>
      <c r="F23" s="28" t="s">
        <v>22</v>
      </c>
      <c r="G23" s="62" t="s">
        <v>25</v>
      </c>
      <c r="H23" s="35">
        <v>-2258106</v>
      </c>
      <c r="I23" s="21">
        <f t="shared" si="0"/>
        <v>0</v>
      </c>
      <c r="J23" s="11"/>
      <c r="K23" s="6"/>
    </row>
    <row r="24" spans="1:11" s="10" customFormat="1" ht="56.25" customHeight="1" x14ac:dyDescent="0.2">
      <c r="A24" s="43" t="s">
        <v>30</v>
      </c>
      <c r="B24" s="30" t="s">
        <v>31</v>
      </c>
      <c r="C24" s="44"/>
      <c r="D24" s="25">
        <v>722345654</v>
      </c>
      <c r="E24" s="43" t="s">
        <v>30</v>
      </c>
      <c r="F24" s="30" t="s">
        <v>31</v>
      </c>
      <c r="G24" s="44"/>
      <c r="H24" s="58">
        <f>SUM(H25:H26)</f>
        <v>104515700</v>
      </c>
      <c r="I24" s="21">
        <f t="shared" si="0"/>
        <v>826861354</v>
      </c>
      <c r="J24" s="11"/>
      <c r="K24" s="6"/>
    </row>
    <row r="25" spans="1:11" s="10" customFormat="1" ht="88.5" customHeight="1" x14ac:dyDescent="0.2">
      <c r="A25" s="45">
        <v>1216091</v>
      </c>
      <c r="B25" s="41" t="s">
        <v>32</v>
      </c>
      <c r="C25" s="41" t="s">
        <v>33</v>
      </c>
      <c r="D25" s="46">
        <v>8968008</v>
      </c>
      <c r="E25" s="47" t="s">
        <v>34</v>
      </c>
      <c r="F25" s="41" t="s">
        <v>32</v>
      </c>
      <c r="G25" s="41" t="s">
        <v>33</v>
      </c>
      <c r="H25" s="46">
        <v>-6968000</v>
      </c>
      <c r="I25" s="21">
        <f t="shared" si="0"/>
        <v>2000008</v>
      </c>
      <c r="J25" s="11"/>
      <c r="K25" s="6"/>
    </row>
    <row r="26" spans="1:11" s="10" customFormat="1" ht="78" customHeight="1" x14ac:dyDescent="0.2">
      <c r="A26" s="48" t="s">
        <v>35</v>
      </c>
      <c r="B26" s="49" t="s">
        <v>36</v>
      </c>
      <c r="C26" s="50" t="s">
        <v>37</v>
      </c>
      <c r="D26" s="51">
        <v>16500000</v>
      </c>
      <c r="E26" s="48" t="s">
        <v>35</v>
      </c>
      <c r="F26" s="49" t="s">
        <v>36</v>
      </c>
      <c r="G26" s="50" t="s">
        <v>37</v>
      </c>
      <c r="H26" s="52">
        <v>111483700</v>
      </c>
      <c r="I26" s="21">
        <f t="shared" si="0"/>
        <v>127983700</v>
      </c>
      <c r="J26" s="11"/>
      <c r="K26" s="6"/>
    </row>
    <row r="27" spans="1:11" s="10" customFormat="1" ht="42.75" customHeight="1" x14ac:dyDescent="0.2">
      <c r="A27" s="53">
        <v>1910000</v>
      </c>
      <c r="B27" s="54" t="s">
        <v>38</v>
      </c>
      <c r="C27" s="50"/>
      <c r="D27" s="55">
        <v>302342687</v>
      </c>
      <c r="E27" s="53">
        <v>1910000</v>
      </c>
      <c r="F27" s="54" t="s">
        <v>38</v>
      </c>
      <c r="G27" s="50"/>
      <c r="H27" s="57">
        <f>H28+H29+H30+H31</f>
        <v>1144000</v>
      </c>
      <c r="I27" s="21">
        <f t="shared" si="0"/>
        <v>303486687</v>
      </c>
      <c r="J27" s="11"/>
      <c r="K27" s="6"/>
    </row>
    <row r="28" spans="1:11" s="10" customFormat="1" ht="78" customHeight="1" x14ac:dyDescent="0.2">
      <c r="A28" s="32" t="s">
        <v>39</v>
      </c>
      <c r="B28" s="56" t="s">
        <v>40</v>
      </c>
      <c r="C28" s="34" t="s">
        <v>41</v>
      </c>
      <c r="D28" s="35">
        <v>500000</v>
      </c>
      <c r="E28" s="32" t="s">
        <v>39</v>
      </c>
      <c r="F28" s="56" t="s">
        <v>40</v>
      </c>
      <c r="G28" s="34" t="s">
        <v>41</v>
      </c>
      <c r="H28" s="35">
        <v>500000</v>
      </c>
      <c r="I28" s="21">
        <f t="shared" si="0"/>
        <v>1000000</v>
      </c>
      <c r="J28" s="11"/>
      <c r="K28" s="6"/>
    </row>
    <row r="29" spans="1:11" s="10" customFormat="1" ht="67.5" customHeight="1" x14ac:dyDescent="0.2">
      <c r="A29" s="32"/>
      <c r="B29" s="56"/>
      <c r="C29" s="34"/>
      <c r="D29" s="35"/>
      <c r="E29" s="32" t="s">
        <v>39</v>
      </c>
      <c r="F29" s="56" t="s">
        <v>40</v>
      </c>
      <c r="G29" s="34" t="s">
        <v>46</v>
      </c>
      <c r="H29" s="35">
        <v>644000</v>
      </c>
      <c r="I29" s="21">
        <f t="shared" si="0"/>
        <v>644000</v>
      </c>
      <c r="J29" s="11"/>
      <c r="K29" s="6"/>
    </row>
    <row r="30" spans="1:11" s="10" customFormat="1" ht="67.5" customHeight="1" x14ac:dyDescent="0.2">
      <c r="A30" s="24">
        <v>1917427</v>
      </c>
      <c r="B30" s="71" t="s">
        <v>56</v>
      </c>
      <c r="C30" s="50" t="s">
        <v>57</v>
      </c>
      <c r="D30" s="35">
        <v>35618100</v>
      </c>
      <c r="E30" s="24">
        <v>1917427</v>
      </c>
      <c r="F30" s="71" t="s">
        <v>56</v>
      </c>
      <c r="G30" s="50" t="s">
        <v>57</v>
      </c>
      <c r="H30" s="35">
        <v>-35618100</v>
      </c>
      <c r="I30" s="21">
        <f t="shared" si="0"/>
        <v>0</v>
      </c>
      <c r="J30" s="11"/>
      <c r="K30" s="6"/>
    </row>
    <row r="31" spans="1:11" s="10" customFormat="1" ht="67.5" customHeight="1" x14ac:dyDescent="0.2">
      <c r="A31" s="32"/>
      <c r="B31" s="56"/>
      <c r="C31" s="34"/>
      <c r="D31" s="35"/>
      <c r="E31" s="24">
        <v>1917427</v>
      </c>
      <c r="F31" s="71" t="s">
        <v>56</v>
      </c>
      <c r="G31" s="50" t="s">
        <v>58</v>
      </c>
      <c r="H31" s="35">
        <v>35618100</v>
      </c>
      <c r="I31" s="21">
        <f t="shared" si="0"/>
        <v>35618100</v>
      </c>
      <c r="J31" s="11"/>
      <c r="K31" s="6"/>
    </row>
    <row r="32" spans="1:11" s="10" customFormat="1" ht="39" customHeight="1" x14ac:dyDescent="0.2">
      <c r="A32" s="42" t="s">
        <v>28</v>
      </c>
      <c r="B32" s="30" t="s">
        <v>29</v>
      </c>
      <c r="C32" s="62"/>
      <c r="D32" s="38">
        <v>63448240</v>
      </c>
      <c r="E32" s="42" t="s">
        <v>28</v>
      </c>
      <c r="F32" s="30" t="s">
        <v>29</v>
      </c>
      <c r="G32" s="62"/>
      <c r="H32" s="25">
        <f>H33</f>
        <v>-63448200</v>
      </c>
      <c r="I32" s="21">
        <f t="shared" si="0"/>
        <v>40</v>
      </c>
      <c r="J32" s="11"/>
      <c r="K32" s="6"/>
    </row>
    <row r="33" spans="1:11" s="10" customFormat="1" ht="70.5" customHeight="1" x14ac:dyDescent="0.2">
      <c r="A33" s="39">
        <v>3718881</v>
      </c>
      <c r="B33" s="40" t="s">
        <v>26</v>
      </c>
      <c r="C33" s="41" t="s">
        <v>27</v>
      </c>
      <c r="D33" s="31">
        <v>63448240</v>
      </c>
      <c r="E33" s="39">
        <v>3718881</v>
      </c>
      <c r="F33" s="40" t="s">
        <v>26</v>
      </c>
      <c r="G33" s="41" t="s">
        <v>27</v>
      </c>
      <c r="H33" s="35">
        <v>-63448200</v>
      </c>
      <c r="I33" s="21">
        <f t="shared" si="0"/>
        <v>40</v>
      </c>
      <c r="J33" s="11"/>
      <c r="K33" s="6"/>
    </row>
    <row r="34" spans="1:11" ht="38.25" customHeight="1" x14ac:dyDescent="0.2">
      <c r="A34" s="23"/>
      <c r="B34" s="26" t="s">
        <v>12</v>
      </c>
      <c r="C34" s="27"/>
      <c r="D34" s="22">
        <v>1265881771</v>
      </c>
      <c r="E34" s="24"/>
      <c r="F34" s="24"/>
      <c r="G34" s="27" t="s">
        <v>9</v>
      </c>
      <c r="H34" s="22">
        <f>H32+H27+H24+H20+H18+H15</f>
        <v>51241656</v>
      </c>
      <c r="I34" s="21">
        <f t="shared" ref="I34" si="1">D34+H34</f>
        <v>1317123427</v>
      </c>
    </row>
    <row r="35" spans="1:11" ht="92.25" customHeight="1" x14ac:dyDescent="0.25">
      <c r="A35" s="4"/>
      <c r="B35" s="4"/>
      <c r="C35" s="8"/>
      <c r="D35" s="4"/>
      <c r="E35" s="4"/>
      <c r="F35" s="7"/>
      <c r="G35" s="4"/>
      <c r="H35" s="4" t="s">
        <v>9</v>
      </c>
      <c r="I35" s="4"/>
    </row>
    <row r="36" spans="1:11" ht="71.25" customHeight="1" x14ac:dyDescent="0.25">
      <c r="C36" s="9"/>
      <c r="D36" s="7"/>
      <c r="E36" s="7"/>
      <c r="F36" s="4"/>
    </row>
    <row r="37" spans="1:11" ht="81.75" hidden="1" customHeight="1" x14ac:dyDescent="0.25">
      <c r="C37" s="9"/>
    </row>
    <row r="38" spans="1:11" ht="75.75" hidden="1" customHeight="1" x14ac:dyDescent="0.25">
      <c r="C38" s="9"/>
    </row>
    <row r="39" spans="1:11" ht="100.5" hidden="1" customHeight="1" x14ac:dyDescent="0.25">
      <c r="C39" s="9"/>
      <c r="D39" s="13"/>
    </row>
    <row r="40" spans="1:11" ht="48.75" hidden="1" customHeight="1" x14ac:dyDescent="0.25">
      <c r="C40" s="9"/>
    </row>
    <row r="41" spans="1:11" ht="48.75" hidden="1" customHeight="1" x14ac:dyDescent="0.2"/>
    <row r="42" spans="1:11" ht="48.75" hidden="1" customHeight="1" x14ac:dyDescent="0.2"/>
    <row r="43" spans="1:11" ht="48.75" hidden="1" customHeight="1" x14ac:dyDescent="0.2"/>
    <row r="44" spans="1:11" ht="48.75" hidden="1" customHeight="1" x14ac:dyDescent="0.2"/>
    <row r="45" spans="1:11" ht="48.75" hidden="1" customHeight="1" x14ac:dyDescent="0.2"/>
    <row r="46" spans="1:11" ht="120" customHeight="1" x14ac:dyDescent="0.2"/>
    <row r="47" spans="1:11" ht="82.5" customHeight="1" x14ac:dyDescent="0.2"/>
    <row r="48" spans="1:11" ht="57" customHeight="1" x14ac:dyDescent="0.2">
      <c r="J48" s="2"/>
    </row>
    <row r="49" spans="10:10" ht="112.5" customHeight="1" x14ac:dyDescent="0.2">
      <c r="J49" s="2"/>
    </row>
    <row r="50" spans="10:10" ht="165" customHeight="1" x14ac:dyDescent="0.2">
      <c r="J50" s="2"/>
    </row>
    <row r="51" spans="10:10" ht="95.25" customHeight="1" x14ac:dyDescent="0.2">
      <c r="J51" s="2"/>
    </row>
    <row r="52" spans="10:10" ht="38.25" customHeight="1" x14ac:dyDescent="0.2">
      <c r="J52" s="2"/>
    </row>
    <row r="53" spans="10:10" ht="14.25" x14ac:dyDescent="0.2">
      <c r="J53" s="2"/>
    </row>
    <row r="54" spans="10:10" ht="15.75" customHeight="1" x14ac:dyDescent="0.2">
      <c r="J54" s="2"/>
    </row>
    <row r="56" spans="10:10" ht="12.75" customHeight="1" x14ac:dyDescent="0.2"/>
    <row r="57" spans="10:10" ht="12.75" customHeight="1" x14ac:dyDescent="0.2"/>
    <row r="58" spans="10:10" ht="12.75" customHeight="1" x14ac:dyDescent="0.2"/>
    <row r="59" spans="10:10" ht="12.75" customHeight="1" x14ac:dyDescent="0.2"/>
  </sheetData>
  <mergeCells count="11">
    <mergeCell ref="D3:E3"/>
    <mergeCell ref="I12:I14"/>
    <mergeCell ref="C13:C14"/>
    <mergeCell ref="D13:D14"/>
    <mergeCell ref="G13:G14"/>
    <mergeCell ref="H13:H14"/>
    <mergeCell ref="A5:H5"/>
    <mergeCell ref="A7:H7"/>
    <mergeCell ref="A8:H8"/>
    <mergeCell ref="A12:D12"/>
    <mergeCell ref="E12:H12"/>
  </mergeCells>
  <printOptions horizontalCentered="1"/>
  <pageMargins left="0.19685039370078741" right="0.19685039370078741" top="0.59055118110236227" bottom="1.1811023622047245" header="0.31496062992125984" footer="0.31496062992125984"/>
  <pageSetup paperSize="9" scale="61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дод-5</vt:lpstr>
      <vt:lpstr>'дод-5'!Область_друку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2026-07-31T07:00:34Z</cp:lastPrinted>
  <dcterms:created xsi:type="dcterms:W3CDTF">2021-02-12T11:43:33Z</dcterms:created>
  <dcterms:modified xsi:type="dcterms:W3CDTF">2026-08-05T09:27:22Z</dcterms:modified>
</cp:coreProperties>
</file>