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'дод-5'!$A$1:$I$57</definedName>
  </definedNames>
  <calcPr calcId="162913" refMode="R1C1"/>
</workbook>
</file>

<file path=xl/calcChain.xml><?xml version="1.0" encoding="utf-8"?>
<calcChain xmlns="http://schemas.openxmlformats.org/spreadsheetml/2006/main">
  <c r="H53" i="1" l="1"/>
  <c r="I56" i="1"/>
  <c r="I55" i="1"/>
  <c r="H30" i="1"/>
  <c r="H57" i="1" s="1"/>
  <c r="I37" i="1" l="1"/>
  <c r="I36" i="1"/>
  <c r="H18" i="1" l="1"/>
  <c r="I29" i="1"/>
  <c r="I28" i="1"/>
  <c r="I27" i="1"/>
  <c r="I26" i="1"/>
  <c r="H38" i="1" l="1"/>
  <c r="I39" i="1"/>
  <c r="I38" i="1"/>
  <c r="I35" i="1"/>
  <c r="I34" i="1"/>
  <c r="I33" i="1"/>
  <c r="I32" i="1"/>
  <c r="I31" i="1"/>
  <c r="H46" i="1" l="1"/>
  <c r="I50" i="1"/>
  <c r="I49" i="1"/>
  <c r="I48" i="1"/>
  <c r="I46" i="1" l="1"/>
  <c r="I47" i="1"/>
  <c r="I53" i="1"/>
  <c r="I54" i="1"/>
  <c r="I45" i="1"/>
  <c r="H43" i="1"/>
  <c r="I43" i="1" s="1"/>
  <c r="I44" i="1"/>
  <c r="H40" i="1"/>
  <c r="I42" i="1"/>
  <c r="I30" i="1" l="1"/>
  <c r="I25" i="1"/>
  <c r="I24" i="1"/>
  <c r="I23" i="1"/>
  <c r="I22" i="1"/>
  <c r="I21" i="1"/>
  <c r="I20" i="1"/>
  <c r="H15" i="1"/>
  <c r="I17" i="1"/>
  <c r="I16" i="1"/>
  <c r="I40" i="1" l="1"/>
  <c r="I41" i="1"/>
  <c r="I57" i="1" l="1"/>
  <c r="I15" i="1" l="1"/>
  <c r="I19" i="1"/>
  <c r="I18" i="1"/>
  <c r="E10" i="1" l="1"/>
</calcChain>
</file>

<file path=xl/sharedStrings.xml><?xml version="1.0" encoding="utf-8"?>
<sst xmlns="http://schemas.openxmlformats.org/spreadsheetml/2006/main" count="202" uniqueCount="103">
  <si>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</si>
  <si>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</si>
  <si>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</si>
  <si>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</si>
  <si>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</si>
  <si>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</si>
  <si>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</si>
  <si>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</si>
  <si>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</si>
  <si>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</si>
  <si>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</si>
  <si>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</si>
  <si>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</si>
  <si>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</si>
  <si>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</si>
  <si>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</si>
  <si>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</si>
  <si>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</si>
  <si>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</si>
  <si>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0110000</t>
  </si>
  <si>
    <t xml:space="preserve">Міська рада </t>
  </si>
  <si>
    <t>0610000</t>
  </si>
  <si>
    <t>Управління освіти і науки</t>
  </si>
  <si>
    <t>Внески до статутного капіталу суб'єктів господарювання</t>
  </si>
  <si>
    <t>Закладам загальної середньої освіти на капітальні видатки для улаштування систем протипожежного захисту згідно рішення виконавчого комітету</t>
  </si>
  <si>
    <t>Управління  житлово-комунального господарства, благоустрою  та екології</t>
  </si>
  <si>
    <t>1210000</t>
  </si>
  <si>
    <t>0118240</t>
  </si>
  <si>
    <t>Заходи та роботи з територіальної оборони</t>
  </si>
  <si>
    <t>Видатки на виконання Програми "Обороноздатність " на 2025 рік</t>
  </si>
  <si>
    <t>0117520</t>
  </si>
  <si>
    <t>Реалізація Національної програми інформатизації</t>
  </si>
  <si>
    <t>Видатки на виконання програми інформатизації Тернопільської міської територіальної громади на 2025-2027 роки</t>
  </si>
  <si>
    <t>0611231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</si>
  <si>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</si>
  <si>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Підготовка кадрів закладами фахової передвищої освіти за рахунок коштів місцевого бюджету</t>
  </si>
  <si>
    <t>0611101</t>
  </si>
  <si>
    <t xml:space="preserve">Капітальний ремонт спортивного залу з облаштування навісу для проведення вогневої
підготовки інтегрованого курсу «Захист України» на території корпусу №1 Галицького фахового
коледжу імені В’ячеслава Чорновола за адресою: вул. Б.Хмельницького, 15 в м.Тернополі
</t>
  </si>
  <si>
    <t>0611010</t>
  </si>
  <si>
    <t>Надання дошкільної освіти</t>
  </si>
  <si>
    <t>Закладам дошкільної освіти на капітальний ремонт будівель - усунення аварійних ситуацій згідно рішення виконавчого комітету</t>
  </si>
  <si>
    <t>0611141</t>
  </si>
  <si>
    <t>Забезпечення діяльності інших закладів у сфері освіти</t>
  </si>
  <si>
    <t xml:space="preserve"> ЦБ ДНЗ на придбання основних засобів</t>
  </si>
  <si>
    <t>Капітальний ремонт з усуненням аварійної ситуації  ЦБ ДНЗ</t>
  </si>
  <si>
    <t xml:space="preserve">Надання загальної  середньої освіти закладами загальної
середньої освіти за рахунок коштів місцевого бюджету
</t>
  </si>
  <si>
    <t>0611021</t>
  </si>
  <si>
    <t>Закладам загальної середньої освіти на капітальний ремонт будівель - усунення аварійних ситуацій згідно рішення виконавчого комітету</t>
  </si>
  <si>
    <t xml:space="preserve">Капітальний ремонт - облаштування смуги перешкод у ГФК ім.В.Чорновола
для навчального курсу "Захист україни" за адресою: вулиця Богдана Лепкого,4 у
м.Тернополі
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</si>
  <si>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</si>
  <si>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</si>
  <si>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</si>
  <si>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</si>
  <si>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28 832 372,00</t>
  </si>
  <si>
    <t>Будівництво об"єктів житлово-комунального господарства</t>
  </si>
  <si>
    <t>Будівництво дощового колектора на ділянці від вул.. Енергетична до вул.. Коновальця в місті Тернополі (співфінанування)</t>
  </si>
  <si>
    <t>Будівництво дощового колектора на ділянці від вул.. Енергетична до вул.. Коновальця в місті Тернополі» (співфінанування)</t>
  </si>
  <si>
    <t>1216011</t>
  </si>
  <si>
    <t>Експлуатація та технічне
обслуговування житлового фонду</t>
  </si>
  <si>
    <t>Капітальний ремонт житлового фонду
згідно Порядку проведення ремонтів
житлового фонду на умовах
співфінансування на території
Тернопільської міської територіальної
громади</t>
  </si>
  <si>
    <t xml:space="preserve">Управління транспортних мереж та зв'язку </t>
  </si>
  <si>
    <t>3710000</t>
  </si>
  <si>
    <t xml:space="preserve">Фінансове управління 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</si>
  <si>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</si>
  <si>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</si>
  <si>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3110000</t>
  </si>
  <si>
    <t>Управління обліку та контролю за використанням комунального майна</t>
  </si>
  <si>
    <t>Інші заходи, пов'язані з економічною діяльністю</t>
  </si>
  <si>
    <t xml:space="preserve">Капітальний ремонт захисної споруди цивільного  захисту (цивільної оборони ) в будівлі за адресою  вул.Січових Стрільців,7 в м.Тернополі </t>
  </si>
  <si>
    <t>3117693</t>
  </si>
  <si>
    <t>Капітальний ремонт нежитлових приміщень по вул. Патріарха Любомира Гузара,1 в м. Тернополі</t>
  </si>
  <si>
    <t>Капітальний ремонт санвузла із влаштуванням доступу для маломобільних груп населення у приміщенні Центру надання адміністративних послуг за адресою: М.Тернопіль вул.Князя Василя Костянтина Острозького,6</t>
  </si>
  <si>
    <t>Капітальний ремонт даху нежитлового приміщення за адресою: м.Тернопіль пр.Степвана Бандери,96</t>
  </si>
  <si>
    <t>111000</t>
  </si>
  <si>
    <t>Управління розвитку спорту та фізичної культури</t>
  </si>
  <si>
    <t>1115031</t>
  </si>
  <si>
    <t>Розвиток здібностей у дітей та молоді з фізичної культури та спорту комунальними дитячо-юнацькими спортивними школами</t>
  </si>
  <si>
    <t>«КДЮСШ №1» ТМР на капітальний ремонт із впровадженням заходів із енергозбереження та енергоефективності - встановлення теплового насосу для підігріву води басейну за адресою: бульвар Дмитра Вишневецького, 8а в м.Тернополі</t>
  </si>
  <si>
    <t>КП "Тернопільелектротранс" на забезпечення статутної діяльності в обмін на корпоративні права</t>
  </si>
  <si>
    <t>КП  "Міськавтотранс" на забезпечення статутної діяльності в обмін на корпоративні права</t>
  </si>
  <si>
    <t xml:space="preserve"> ТЗДОЯС №28 на придбання основних засобів </t>
  </si>
  <si>
    <t xml:space="preserve"> Капітальний ремонт  - влаштування оздоблювальних робіт в будівлі ТЗДОЯС №28 за адресою вул. Микулинецька 116П  в м. Тернопіль. </t>
  </si>
  <si>
    <t>Надання загальної  середньої освіти закладами загальної середньої освіти за рахунок коштів місцевого бюджету</t>
  </si>
  <si>
    <t>ТПШ "ЕРУДИТ"  на капітальний ремонт будівлі (усунення аварійної ситуації покрівлі)</t>
  </si>
  <si>
    <t>Комунальному некомерційному підприємству "Тернопільська міська комунальна лікарня швидкої допомоги" придбання обладнання</t>
  </si>
  <si>
    <t>Комунальному некомерційному підприємству "Тернопільська комунальна міська лікарня №2" придбання обладнання</t>
  </si>
  <si>
    <t>Капітальний ремонт під’їзних шляхів КНП «Тернопільська міська комунальна лікарня швидкої допомоги». Коригування. м.Тернопіль, вул. Шпитальна, 2.</t>
  </si>
  <si>
    <t xml:space="preserve">«Комунальному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 м.Тернопіль" </t>
  </si>
  <si>
    <t>«Комунальному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вул.Чумацька,2, приміщення 465,  м.Тернопіль".</t>
  </si>
  <si>
    <t>Капітальний ремонт  - благоустрій території ТЗДОЯС №28 за адресою вул. Микулинецька 116 -П  в м. Тернопіль.</t>
  </si>
  <si>
    <t>Капітальний ремонт вхідної групи поліклінічного відділення корпусу №3 КНП «Тернопільська міська комунальна лікарня швидкої допомоги», за адресою: вул. Волинська, 40 м. Тернопіль</t>
  </si>
  <si>
    <t>Капітальний ремонт  КНП "Тернопільська комунальна міська лікарня №2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</si>
  <si>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</si>
  <si>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</si>
  <si>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</si>
  <si>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зобов"язань </t>
  </si>
  <si>
    <t>Управління стратегічного розвитку міста</t>
  </si>
  <si>
    <t>0,00</t>
  </si>
  <si>
    <t>3510160</t>
  </si>
  <si>
    <t>Керівництво і управління у відповідній сфері у містах (місті Києві), селищах, селах, територіальних громадах</t>
  </si>
  <si>
    <t>Придбання предметів та обладнання довгострокового користування</t>
  </si>
  <si>
    <t>3510000</t>
  </si>
  <si>
    <t xml:space="preserve"> рішенням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</si>
</sst>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40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9"/>
      <name val="Times New Roman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 Cyr"/>
      <charset val="204"/>
    </font>
    <font>
      <sz val="9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30" fillId="0" borderId="1" xfId="4" applyFont="1" applyFill="1" applyBorder="1" applyAlignment="1" applyProtection="1">
      <alignment horizontal="center" vertical="center" wrapText="1" shrinkToFit="1"/>
      <protection locked="0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31" fillId="0" borderId="1" xfId="2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 shrinkToFit="1"/>
    </xf>
    <xf numFmtId="49" fontId="27" fillId="0" borderId="1" xfId="2" applyNumberFormat="1" applyFont="1" applyBorder="1" applyAlignment="1">
      <alignment horizontal="center" vertical="center" wrapText="1"/>
    </xf>
    <xf numFmtId="49" fontId="30" fillId="0" borderId="1" xfId="4" applyNumberFormat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top" wrapText="1" shrinkToFit="1"/>
    </xf>
    <xf numFmtId="49" fontId="32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 shrinkToFit="1"/>
    </xf>
    <xf numFmtId="0" fontId="32" fillId="0" borderId="1" xfId="4" applyFont="1" applyBorder="1" applyAlignment="1">
      <alignment horizontal="center" vertical="center" wrapText="1"/>
    </xf>
    <xf numFmtId="0" fontId="33" fillId="0" borderId="1" xfId="4" applyFont="1" applyBorder="1" applyAlignment="1" applyProtection="1">
      <alignment horizontal="center" vertical="center" wrapText="1" shrinkToFit="1"/>
      <protection locked="0"/>
    </xf>
    <xf numFmtId="0" fontId="30" fillId="0" borderId="1" xfId="4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2" fillId="0" borderId="1" xfId="4" applyFont="1" applyBorder="1" applyAlignment="1" applyProtection="1">
      <alignment horizontal="center" vertical="center" wrapText="1" shrinkToFit="1"/>
      <protection locked="0"/>
    </xf>
    <xf numFmtId="49" fontId="34" fillId="0" borderId="1" xfId="4" applyNumberFormat="1" applyFont="1" applyBorder="1" applyAlignment="1">
      <alignment horizontal="center" vertical="center" wrapText="1" shrinkToFit="1"/>
    </xf>
    <xf numFmtId="0" fontId="31" fillId="0" borderId="6" xfId="2" applyFont="1" applyBorder="1" applyAlignment="1">
      <alignment horizontal="center" vertical="center" wrapText="1"/>
    </xf>
    <xf numFmtId="49" fontId="31" fillId="0" borderId="6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31" fillId="0" borderId="1" xfId="1" applyNumberFormat="1" applyFont="1" applyBorder="1" applyAlignment="1">
      <alignment horizontal="center" vertical="center" wrapText="1" shrinkToFit="1"/>
    </xf>
    <xf numFmtId="0" fontId="8" fillId="23" borderId="1" xfId="4" applyFont="1" applyFill="1" applyBorder="1" applyAlignment="1">
      <alignment horizontal="center" vertical="center" wrapText="1"/>
    </xf>
    <xf numFmtId="49" fontId="8" fillId="23" borderId="6" xfId="0" applyNumberFormat="1" applyFont="1" applyFill="1" applyBorder="1" applyAlignment="1">
      <alignment horizontal="center" vertical="center" wrapText="1"/>
    </xf>
    <xf numFmtId="0" fontId="8" fillId="23" borderId="6" xfId="4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6" xfId="0" applyNumberFormat="1" applyFont="1" applyBorder="1" applyAlignment="1">
      <alignment horizontal="center" vertical="center"/>
    </xf>
    <xf numFmtId="4" fontId="35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36" fillId="0" borderId="0" xfId="0" applyFont="1" applyAlignment="1">
      <alignment horizontal="center" vertical="center" wrapText="1"/>
    </xf>
    <xf numFmtId="167" fontId="25" fillId="23" borderId="1" xfId="2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4" fontId="25" fillId="0" borderId="6" xfId="2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9" fontId="37" fillId="0" borderId="1" xfId="1" applyNumberFormat="1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49" fontId="38" fillId="0" borderId="1" xfId="4" applyNumberFormat="1" applyFont="1" applyBorder="1" applyAlignment="1">
      <alignment horizontal="center" vertical="center" wrapText="1"/>
    </xf>
    <xf numFmtId="0" fontId="38" fillId="0" borderId="1" xfId="4" applyFont="1" applyBorder="1" applyAlignment="1" applyProtection="1">
      <alignment horizontal="center" vertical="center" wrapText="1" shrinkToFit="1"/>
      <protection locked="0"/>
    </xf>
    <xf numFmtId="0" fontId="39" fillId="0" borderId="1" xfId="2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7" fillId="0" borderId="6" xfId="2" applyNumberFormat="1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showWhiteSpace="0" topLeftCell="A51" zoomScaleNormal="100" workbookViewId="0">
      <selection activeCell="H53" sqref="H53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3.5" style="13" customWidth="1"/>
    <col min="7" max="7" width="31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102</v>
      </c>
    </row>
    <row r="3" spans="1:15" s="1" customFormat="1" ht="15" x14ac:dyDescent="0.25">
      <c r="A3" s="15"/>
      <c r="B3" s="15"/>
      <c r="C3" s="15"/>
      <c r="D3" s="89" t="s">
        <v>16</v>
      </c>
      <c r="E3" s="89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92" t="s">
        <v>17</v>
      </c>
      <c r="B5" s="92"/>
      <c r="C5" s="92"/>
      <c r="D5" s="92"/>
      <c r="E5" s="92"/>
      <c r="F5" s="92"/>
      <c r="G5" s="92"/>
      <c r="H5" s="92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92" t="s">
        <v>14</v>
      </c>
      <c r="B7" s="92"/>
      <c r="C7" s="92"/>
      <c r="D7" s="92"/>
      <c r="E7" s="92"/>
      <c r="F7" s="92"/>
      <c r="G7" s="92"/>
      <c r="H7" s="92"/>
      <c r="I7" s="15"/>
    </row>
    <row r="8" spans="1:15" s="1" customFormat="1" ht="15" x14ac:dyDescent="0.25">
      <c r="A8" s="92" t="s">
        <v>18</v>
      </c>
      <c r="B8" s="92"/>
      <c r="C8" s="92"/>
      <c r="D8" s="92"/>
      <c r="E8" s="92"/>
      <c r="F8" s="92"/>
      <c r="G8" s="92"/>
      <c r="H8" s="92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93" t="s">
        <v>3</v>
      </c>
      <c r="B12" s="93"/>
      <c r="C12" s="93"/>
      <c r="D12" s="93"/>
      <c r="E12" s="94" t="s">
        <v>4</v>
      </c>
      <c r="F12" s="94"/>
      <c r="G12" s="94"/>
      <c r="H12" s="94"/>
      <c r="I12" s="90" t="s">
        <v>5</v>
      </c>
    </row>
    <row r="13" spans="1:15" ht="69.75" customHeight="1" x14ac:dyDescent="0.2">
      <c r="A13" s="41" t="s">
        <v>6</v>
      </c>
      <c r="B13" s="20" t="s">
        <v>7</v>
      </c>
      <c r="C13" s="91" t="s">
        <v>8</v>
      </c>
      <c r="D13" s="91" t="s">
        <v>9</v>
      </c>
      <c r="E13" s="41" t="s">
        <v>6</v>
      </c>
      <c r="F13" s="40" t="s">
        <v>7</v>
      </c>
      <c r="G13" s="91" t="s">
        <v>8</v>
      </c>
      <c r="H13" s="91" t="s">
        <v>9</v>
      </c>
      <c r="I13" s="90"/>
      <c r="K13" s="3" t="s">
        <v>10</v>
      </c>
      <c r="O13" s="5" t="s">
        <v>10</v>
      </c>
    </row>
    <row r="14" spans="1:15" ht="57" customHeight="1" x14ac:dyDescent="0.2">
      <c r="A14" s="40" t="s">
        <v>11</v>
      </c>
      <c r="B14" s="21" t="s">
        <v>12</v>
      </c>
      <c r="C14" s="91"/>
      <c r="D14" s="91"/>
      <c r="E14" s="40" t="s">
        <v>11</v>
      </c>
      <c r="F14" s="21" t="s">
        <v>12</v>
      </c>
      <c r="G14" s="91"/>
      <c r="H14" s="91"/>
      <c r="I14" s="90"/>
      <c r="J14" s="11"/>
      <c r="K14" s="6"/>
    </row>
    <row r="15" spans="1:15" s="10" customFormat="1" ht="57" customHeight="1" x14ac:dyDescent="0.2">
      <c r="A15" s="22" t="s">
        <v>19</v>
      </c>
      <c r="B15" s="21" t="s">
        <v>20</v>
      </c>
      <c r="C15" s="40"/>
      <c r="D15" s="23">
        <v>108790000</v>
      </c>
      <c r="E15" s="22" t="s">
        <v>19</v>
      </c>
      <c r="F15" s="21" t="s">
        <v>20</v>
      </c>
      <c r="G15" s="40"/>
      <c r="H15" s="23">
        <f>H16+H17</f>
        <v>15205000</v>
      </c>
      <c r="I15" s="24">
        <f>D15+H15</f>
        <v>123995000</v>
      </c>
      <c r="J15" s="11"/>
      <c r="K15" s="6"/>
    </row>
    <row r="16" spans="1:15" s="10" customFormat="1" ht="61.5" customHeight="1" x14ac:dyDescent="0.2">
      <c r="A16" s="25" t="s">
        <v>30</v>
      </c>
      <c r="B16" s="37" t="s">
        <v>31</v>
      </c>
      <c r="C16" s="47" t="s">
        <v>32</v>
      </c>
      <c r="D16" s="27">
        <v>200000</v>
      </c>
      <c r="E16" s="25" t="s">
        <v>30</v>
      </c>
      <c r="F16" s="37" t="s">
        <v>31</v>
      </c>
      <c r="G16" s="47" t="s">
        <v>32</v>
      </c>
      <c r="H16" s="27">
        <v>205000</v>
      </c>
      <c r="I16" s="24">
        <f>D16+H16</f>
        <v>405000</v>
      </c>
      <c r="J16" s="11"/>
      <c r="K16" s="6"/>
    </row>
    <row r="17" spans="1:12" s="10" customFormat="1" ht="72.75" customHeight="1" x14ac:dyDescent="0.2">
      <c r="A17" s="46" t="s">
        <v>27</v>
      </c>
      <c r="B17" s="37" t="s">
        <v>28</v>
      </c>
      <c r="C17" s="26" t="s">
        <v>29</v>
      </c>
      <c r="D17" s="27">
        <v>45000000</v>
      </c>
      <c r="E17" s="46" t="s">
        <v>27</v>
      </c>
      <c r="F17" s="37" t="s">
        <v>28</v>
      </c>
      <c r="G17" s="26" t="s">
        <v>29</v>
      </c>
      <c r="H17" s="27">
        <v>15000000</v>
      </c>
      <c r="I17" s="24">
        <f>D17+H17</f>
        <v>60000000</v>
      </c>
      <c r="J17" s="11"/>
      <c r="K17" s="6"/>
    </row>
    <row r="18" spans="1:12" s="10" customFormat="1" ht="54" customHeight="1" x14ac:dyDescent="0.2">
      <c r="A18" s="39" t="s">
        <v>21</v>
      </c>
      <c r="B18" s="28" t="s">
        <v>22</v>
      </c>
      <c r="C18" s="25"/>
      <c r="D18" s="23">
        <v>72707276</v>
      </c>
      <c r="E18" s="39" t="s">
        <v>21</v>
      </c>
      <c r="F18" s="28" t="s">
        <v>22</v>
      </c>
      <c r="G18" s="25"/>
      <c r="H18" s="23">
        <f>H19+H20+H21+H22+H23+H24+H25+H26+H27+H28+H29</f>
        <v>20293919</v>
      </c>
      <c r="I18" s="24">
        <f t="shared" ref="I18:I39" si="0">D18+H18</f>
        <v>93001195</v>
      </c>
      <c r="J18" s="11"/>
      <c r="K18" s="6"/>
      <c r="L18" s="12"/>
    </row>
    <row r="19" spans="1:12" s="10" customFormat="1" ht="160.5" customHeight="1" x14ac:dyDescent="0.2">
      <c r="A19" s="33"/>
      <c r="B19" s="33"/>
      <c r="C19" s="33"/>
      <c r="D19" s="33"/>
      <c r="E19" s="29" t="s">
        <v>36</v>
      </c>
      <c r="F19" s="30" t="s">
        <v>35</v>
      </c>
      <c r="G19" s="30" t="s">
        <v>37</v>
      </c>
      <c r="H19" s="27">
        <v>239329</v>
      </c>
      <c r="I19" s="24">
        <f t="shared" si="0"/>
        <v>239329</v>
      </c>
      <c r="J19" s="11"/>
      <c r="K19" s="6"/>
    </row>
    <row r="20" spans="1:12" s="10" customFormat="1" ht="183" customHeight="1" x14ac:dyDescent="0.2">
      <c r="A20" s="33"/>
      <c r="B20" s="33"/>
      <c r="C20" s="33"/>
      <c r="D20" s="33"/>
      <c r="E20" s="29" t="s">
        <v>33</v>
      </c>
      <c r="F20" s="30" t="s">
        <v>34</v>
      </c>
      <c r="G20" s="30" t="s">
        <v>24</v>
      </c>
      <c r="H20" s="27">
        <v>15534590</v>
      </c>
      <c r="I20" s="24">
        <f t="shared" si="0"/>
        <v>15534590</v>
      </c>
      <c r="J20" s="11"/>
      <c r="K20" s="6"/>
    </row>
    <row r="21" spans="1:12" s="10" customFormat="1" ht="128.25" customHeight="1" x14ac:dyDescent="0.2">
      <c r="A21" s="25" t="s">
        <v>38</v>
      </c>
      <c r="B21" s="37" t="s">
        <v>39</v>
      </c>
      <c r="C21" s="25" t="s">
        <v>40</v>
      </c>
      <c r="D21" s="27">
        <v>6700000</v>
      </c>
      <c r="E21" s="25" t="s">
        <v>38</v>
      </c>
      <c r="F21" s="37" t="s">
        <v>39</v>
      </c>
      <c r="G21" s="25" t="s">
        <v>40</v>
      </c>
      <c r="H21" s="27">
        <v>-1067000</v>
      </c>
      <c r="I21" s="24">
        <f t="shared" si="0"/>
        <v>5633000</v>
      </c>
      <c r="J21" s="11"/>
      <c r="K21" s="6"/>
    </row>
    <row r="22" spans="1:12" s="10" customFormat="1" ht="69.75" customHeight="1" x14ac:dyDescent="0.2">
      <c r="A22" s="33"/>
      <c r="B22" s="33"/>
      <c r="C22" s="33"/>
      <c r="D22" s="33"/>
      <c r="E22" s="29" t="s">
        <v>41</v>
      </c>
      <c r="F22" s="37" t="s">
        <v>42</v>
      </c>
      <c r="G22" s="30" t="s">
        <v>43</v>
      </c>
      <c r="H22" s="27">
        <v>100000</v>
      </c>
      <c r="I22" s="24">
        <f t="shared" si="0"/>
        <v>100000</v>
      </c>
      <c r="J22" s="11"/>
      <c r="K22" s="6"/>
    </row>
    <row r="23" spans="1:12" s="10" customFormat="1" ht="86.25" customHeight="1" x14ac:dyDescent="0.2">
      <c r="A23" s="33"/>
      <c r="B23" s="33"/>
      <c r="C23" s="33"/>
      <c r="D23" s="33"/>
      <c r="E23" s="29" t="s">
        <v>41</v>
      </c>
      <c r="F23" s="37" t="s">
        <v>42</v>
      </c>
      <c r="G23" s="30" t="s">
        <v>44</v>
      </c>
      <c r="H23" s="27">
        <v>967000</v>
      </c>
      <c r="I23" s="24">
        <f t="shared" si="0"/>
        <v>967000</v>
      </c>
      <c r="J23" s="11"/>
      <c r="K23" s="6"/>
    </row>
    <row r="24" spans="1:12" s="10" customFormat="1" ht="91.5" customHeight="1" x14ac:dyDescent="0.2">
      <c r="A24" s="25" t="s">
        <v>46</v>
      </c>
      <c r="B24" s="25" t="s">
        <v>45</v>
      </c>
      <c r="C24" s="25" t="s">
        <v>47</v>
      </c>
      <c r="D24" s="27">
        <v>12000000</v>
      </c>
      <c r="E24" s="25" t="s">
        <v>46</v>
      </c>
      <c r="F24" s="25" t="s">
        <v>45</v>
      </c>
      <c r="G24" s="25" t="s">
        <v>47</v>
      </c>
      <c r="H24" s="27">
        <v>-500000</v>
      </c>
      <c r="I24" s="24">
        <f t="shared" si="0"/>
        <v>11500000</v>
      </c>
      <c r="J24" s="11"/>
      <c r="K24" s="6"/>
    </row>
    <row r="25" spans="1:12" s="10" customFormat="1" ht="113.25" customHeight="1" x14ac:dyDescent="0.2">
      <c r="A25" s="29" t="s">
        <v>36</v>
      </c>
      <c r="B25" s="30" t="s">
        <v>35</v>
      </c>
      <c r="C25" s="25" t="s">
        <v>48</v>
      </c>
      <c r="D25" s="27">
        <v>600000</v>
      </c>
      <c r="E25" s="29" t="s">
        <v>36</v>
      </c>
      <c r="F25" s="30" t="s">
        <v>35</v>
      </c>
      <c r="G25" s="25" t="s">
        <v>48</v>
      </c>
      <c r="H25" s="27">
        <v>500000</v>
      </c>
      <c r="I25" s="24">
        <f t="shared" si="0"/>
        <v>1100000</v>
      </c>
      <c r="J25" s="11"/>
      <c r="K25" s="6"/>
    </row>
    <row r="26" spans="1:12" s="10" customFormat="1" ht="62.25" customHeight="1" x14ac:dyDescent="0.2">
      <c r="A26" s="29"/>
      <c r="B26" s="30"/>
      <c r="C26" s="25"/>
      <c r="D26" s="27"/>
      <c r="E26" s="29" t="s">
        <v>38</v>
      </c>
      <c r="F26" s="65" t="s">
        <v>39</v>
      </c>
      <c r="G26" s="51" t="s">
        <v>80</v>
      </c>
      <c r="H26" s="27">
        <v>1300000</v>
      </c>
      <c r="I26" s="24">
        <f>D26+H26</f>
        <v>1300000</v>
      </c>
      <c r="J26" s="11"/>
      <c r="K26" s="6"/>
    </row>
    <row r="27" spans="1:12" s="10" customFormat="1" ht="90" customHeight="1" x14ac:dyDescent="0.2">
      <c r="A27" s="29"/>
      <c r="B27" s="30"/>
      <c r="C27" s="25"/>
      <c r="D27" s="27"/>
      <c r="E27" s="29" t="s">
        <v>38</v>
      </c>
      <c r="F27" s="65" t="s">
        <v>39</v>
      </c>
      <c r="G27" s="51" t="s">
        <v>81</v>
      </c>
      <c r="H27" s="27">
        <v>1480000</v>
      </c>
      <c r="I27" s="24">
        <f t="shared" ref="I27:I29" si="1">D27+H27</f>
        <v>1480000</v>
      </c>
      <c r="J27" s="11"/>
      <c r="K27" s="6"/>
    </row>
    <row r="28" spans="1:12" s="10" customFormat="1" ht="87" customHeight="1" x14ac:dyDescent="0.2">
      <c r="A28" s="29"/>
      <c r="B28" s="30"/>
      <c r="C28" s="25"/>
      <c r="D28" s="27"/>
      <c r="E28" s="66" t="s">
        <v>46</v>
      </c>
      <c r="F28" s="67" t="s">
        <v>82</v>
      </c>
      <c r="G28" s="68" t="s">
        <v>83</v>
      </c>
      <c r="H28" s="27">
        <v>250000</v>
      </c>
      <c r="I28" s="24">
        <f t="shared" si="1"/>
        <v>250000</v>
      </c>
      <c r="J28" s="11"/>
      <c r="K28" s="6"/>
    </row>
    <row r="29" spans="1:12" s="10" customFormat="1" ht="87" customHeight="1" x14ac:dyDescent="0.2">
      <c r="A29" s="29"/>
      <c r="B29" s="30"/>
      <c r="C29" s="25"/>
      <c r="D29" s="27"/>
      <c r="E29" s="29" t="s">
        <v>38</v>
      </c>
      <c r="F29" s="65" t="s">
        <v>39</v>
      </c>
      <c r="G29" s="68" t="s">
        <v>89</v>
      </c>
      <c r="H29" s="27">
        <v>1490000</v>
      </c>
      <c r="I29" s="24">
        <f t="shared" si="1"/>
        <v>1490000</v>
      </c>
      <c r="J29" s="11"/>
      <c r="K29" s="6"/>
    </row>
    <row r="30" spans="1:12" s="10" customFormat="1" ht="176.25" customHeight="1" x14ac:dyDescent="0.2">
      <c r="A30" s="48" t="s">
        <v>49</v>
      </c>
      <c r="B30" s="49" t="s">
        <v>50</v>
      </c>
      <c r="C30" s="80"/>
      <c r="D30" s="22" t="s">
        <v>53</v>
      </c>
      <c r="E30" s="48" t="s">
        <v>49</v>
      </c>
      <c r="F30" s="49" t="s">
        <v>50</v>
      </c>
      <c r="G30" s="75"/>
      <c r="H30" s="23">
        <f>H31+H32+H33+H34+H35+H36+H37</f>
        <v>5424600</v>
      </c>
      <c r="I30" s="24">
        <f t="shared" si="0"/>
        <v>34256972</v>
      </c>
      <c r="J30" s="11"/>
      <c r="K30" s="6"/>
    </row>
    <row r="31" spans="1:12" s="10" customFormat="1" ht="81.75" customHeight="1" x14ac:dyDescent="0.2">
      <c r="A31" s="50" t="s">
        <v>51</v>
      </c>
      <c r="B31" s="51" t="s">
        <v>52</v>
      </c>
      <c r="C31" s="70" t="s">
        <v>85</v>
      </c>
      <c r="D31" s="71">
        <v>1000000</v>
      </c>
      <c r="E31" s="50" t="s">
        <v>51</v>
      </c>
      <c r="F31" s="51" t="s">
        <v>52</v>
      </c>
      <c r="G31" s="51" t="s">
        <v>85</v>
      </c>
      <c r="H31" s="71">
        <v>2500000</v>
      </c>
      <c r="I31" s="24">
        <f t="shared" si="0"/>
        <v>3500000</v>
      </c>
      <c r="J31" s="11"/>
      <c r="K31" s="6"/>
    </row>
    <row r="32" spans="1:12" s="10" customFormat="1" ht="111" customHeight="1" x14ac:dyDescent="0.2">
      <c r="A32" s="33"/>
      <c r="B32" s="33"/>
      <c r="C32" s="33"/>
      <c r="D32" s="33"/>
      <c r="E32" s="72" t="s">
        <v>51</v>
      </c>
      <c r="F32" s="53" t="s">
        <v>52</v>
      </c>
      <c r="G32" s="51" t="s">
        <v>84</v>
      </c>
      <c r="H32" s="71">
        <v>175000</v>
      </c>
      <c r="I32" s="24">
        <f t="shared" si="0"/>
        <v>175000</v>
      </c>
      <c r="J32" s="11"/>
      <c r="K32" s="6"/>
    </row>
    <row r="33" spans="1:11" s="10" customFormat="1" ht="132" customHeight="1" x14ac:dyDescent="0.2">
      <c r="A33" s="33"/>
      <c r="B33" s="33"/>
      <c r="C33" s="33"/>
      <c r="D33" s="33"/>
      <c r="E33" s="69" t="s">
        <v>51</v>
      </c>
      <c r="F33" s="70" t="s">
        <v>52</v>
      </c>
      <c r="G33" s="88" t="s">
        <v>86</v>
      </c>
      <c r="H33" s="73">
        <v>428300</v>
      </c>
      <c r="I33" s="24">
        <f t="shared" si="0"/>
        <v>428300</v>
      </c>
      <c r="J33" s="11"/>
      <c r="K33" s="6"/>
    </row>
    <row r="34" spans="1:11" s="10" customFormat="1" ht="152.25" customHeight="1" x14ac:dyDescent="0.2">
      <c r="A34" s="72" t="s">
        <v>51</v>
      </c>
      <c r="B34" s="68" t="s">
        <v>52</v>
      </c>
      <c r="C34" s="74" t="s">
        <v>87</v>
      </c>
      <c r="D34" s="76">
        <v>7270499</v>
      </c>
      <c r="E34" s="72" t="s">
        <v>51</v>
      </c>
      <c r="F34" s="68" t="s">
        <v>52</v>
      </c>
      <c r="G34" s="74" t="s">
        <v>87</v>
      </c>
      <c r="H34" s="76">
        <v>-7270499</v>
      </c>
      <c r="I34" s="77">
        <f t="shared" si="0"/>
        <v>0</v>
      </c>
      <c r="J34" s="11"/>
      <c r="K34" s="6"/>
    </row>
    <row r="35" spans="1:11" s="10" customFormat="1" ht="125.25" customHeight="1" x14ac:dyDescent="0.2">
      <c r="A35" s="33"/>
      <c r="B35" s="33"/>
      <c r="C35" s="33"/>
      <c r="D35" s="33"/>
      <c r="E35" s="78" t="s">
        <v>51</v>
      </c>
      <c r="F35" s="51" t="s">
        <v>52</v>
      </c>
      <c r="G35" s="79" t="s">
        <v>88</v>
      </c>
      <c r="H35" s="27">
        <v>7270499</v>
      </c>
      <c r="I35" s="24">
        <f t="shared" si="0"/>
        <v>7270499</v>
      </c>
      <c r="J35" s="11"/>
      <c r="K35" s="6"/>
    </row>
    <row r="36" spans="1:11" s="10" customFormat="1" ht="125.25" customHeight="1" x14ac:dyDescent="0.2">
      <c r="A36" s="33"/>
      <c r="B36" s="33"/>
      <c r="C36" s="33"/>
      <c r="D36" s="33"/>
      <c r="E36" s="72" t="s">
        <v>51</v>
      </c>
      <c r="F36" s="51" t="s">
        <v>52</v>
      </c>
      <c r="G36" s="81" t="s">
        <v>90</v>
      </c>
      <c r="H36" s="71">
        <v>1793700</v>
      </c>
      <c r="I36" s="24">
        <f>D36+H36</f>
        <v>1793700</v>
      </c>
      <c r="J36" s="11"/>
      <c r="K36" s="6"/>
    </row>
    <row r="37" spans="1:11" s="10" customFormat="1" ht="125.25" customHeight="1" x14ac:dyDescent="0.2">
      <c r="A37" s="72" t="s">
        <v>51</v>
      </c>
      <c r="B37" s="51" t="s">
        <v>52</v>
      </c>
      <c r="C37" s="51" t="s">
        <v>91</v>
      </c>
      <c r="D37" s="71">
        <v>4200000</v>
      </c>
      <c r="E37" s="72" t="s">
        <v>51</v>
      </c>
      <c r="F37" s="51" t="s">
        <v>52</v>
      </c>
      <c r="G37" s="51" t="s">
        <v>91</v>
      </c>
      <c r="H37" s="27">
        <v>527600</v>
      </c>
      <c r="I37" s="24">
        <f>D37+H37</f>
        <v>4727600</v>
      </c>
      <c r="J37" s="11"/>
      <c r="K37" s="6"/>
    </row>
    <row r="38" spans="1:11" s="10" customFormat="1" ht="176.25" customHeight="1" x14ac:dyDescent="0.2">
      <c r="A38" s="22" t="s">
        <v>73</v>
      </c>
      <c r="B38" s="22" t="s">
        <v>74</v>
      </c>
      <c r="C38" s="22"/>
      <c r="D38" s="23">
        <v>3696000</v>
      </c>
      <c r="E38" s="22" t="s">
        <v>73</v>
      </c>
      <c r="F38" s="22" t="s">
        <v>74</v>
      </c>
      <c r="G38" s="75"/>
      <c r="H38" s="23">
        <f>H39</f>
        <v>416200</v>
      </c>
      <c r="I38" s="24">
        <f t="shared" si="0"/>
        <v>4112200</v>
      </c>
      <c r="J38" s="11"/>
      <c r="K38" s="6"/>
    </row>
    <row r="39" spans="1:11" s="10" customFormat="1" ht="134.25" customHeight="1" x14ac:dyDescent="0.2">
      <c r="A39" s="29" t="s">
        <v>75</v>
      </c>
      <c r="B39" s="26" t="s">
        <v>76</v>
      </c>
      <c r="C39" s="63" t="s">
        <v>77</v>
      </c>
      <c r="D39" s="64">
        <v>2000000</v>
      </c>
      <c r="E39" s="29" t="s">
        <v>75</v>
      </c>
      <c r="F39" s="26" t="s">
        <v>76</v>
      </c>
      <c r="G39" s="63" t="s">
        <v>77</v>
      </c>
      <c r="H39" s="27">
        <v>416200</v>
      </c>
      <c r="I39" s="24">
        <f t="shared" si="0"/>
        <v>2416200</v>
      </c>
      <c r="J39" s="11"/>
      <c r="K39" s="6"/>
    </row>
    <row r="40" spans="1:11" s="10" customFormat="1" ht="176.25" customHeight="1" x14ac:dyDescent="0.2">
      <c r="A40" s="45" t="s">
        <v>26</v>
      </c>
      <c r="B40" s="42" t="s">
        <v>25</v>
      </c>
      <c r="C40" s="43"/>
      <c r="D40" s="44">
        <v>1240956113</v>
      </c>
      <c r="E40" s="45" t="s">
        <v>26</v>
      </c>
      <c r="F40" s="42" t="s">
        <v>25</v>
      </c>
      <c r="G40" s="30"/>
      <c r="H40" s="23">
        <f>H41+H42</f>
        <v>-27000000</v>
      </c>
      <c r="I40" s="24">
        <f t="shared" ref="I40:I48" si="2">D40+H40</f>
        <v>1213956113</v>
      </c>
      <c r="J40" s="11"/>
      <c r="K40" s="6"/>
    </row>
    <row r="41" spans="1:11" s="10" customFormat="1" ht="148.5" customHeight="1" x14ac:dyDescent="0.2">
      <c r="A41" s="54" t="s">
        <v>57</v>
      </c>
      <c r="B41" s="26" t="s">
        <v>58</v>
      </c>
      <c r="C41" s="26" t="s">
        <v>59</v>
      </c>
      <c r="D41" s="52">
        <v>8000000</v>
      </c>
      <c r="E41" s="54" t="s">
        <v>57</v>
      </c>
      <c r="F41" s="26" t="s">
        <v>58</v>
      </c>
      <c r="G41" s="26" t="s">
        <v>59</v>
      </c>
      <c r="H41" s="27">
        <v>4000000</v>
      </c>
      <c r="I41" s="24">
        <f t="shared" si="2"/>
        <v>12000000</v>
      </c>
      <c r="J41" s="11"/>
      <c r="K41" s="6"/>
    </row>
    <row r="42" spans="1:11" s="10" customFormat="1" ht="102.75" customHeight="1" x14ac:dyDescent="0.2">
      <c r="A42" s="26">
        <v>1216091</v>
      </c>
      <c r="B42" s="26" t="s">
        <v>54</v>
      </c>
      <c r="C42" s="53" t="s">
        <v>55</v>
      </c>
      <c r="D42" s="52">
        <v>31000000</v>
      </c>
      <c r="E42" s="26">
        <v>1216091</v>
      </c>
      <c r="F42" s="26" t="s">
        <v>54</v>
      </c>
      <c r="G42" s="53" t="s">
        <v>56</v>
      </c>
      <c r="H42" s="27">
        <v>-31000000</v>
      </c>
      <c r="I42" s="24">
        <f t="shared" si="2"/>
        <v>0</v>
      </c>
      <c r="J42" s="11"/>
      <c r="K42" s="6"/>
    </row>
    <row r="43" spans="1:11" s="10" customFormat="1" ht="74.25" customHeight="1" x14ac:dyDescent="0.2">
      <c r="A43" s="55">
        <v>1910000</v>
      </c>
      <c r="B43" s="56" t="s">
        <v>60</v>
      </c>
      <c r="C43" s="33"/>
      <c r="D43" s="24">
        <v>334067000</v>
      </c>
      <c r="E43" s="55">
        <v>1910000</v>
      </c>
      <c r="F43" s="56" t="s">
        <v>60</v>
      </c>
      <c r="G43" s="30"/>
      <c r="H43" s="23">
        <f>H44+H45</f>
        <v>2245900</v>
      </c>
      <c r="I43" s="24">
        <f t="shared" si="2"/>
        <v>336312900</v>
      </c>
      <c r="J43" s="11"/>
      <c r="K43" s="6"/>
    </row>
    <row r="44" spans="1:11" s="10" customFormat="1" ht="75" customHeight="1" x14ac:dyDescent="0.2">
      <c r="A44" s="57">
        <v>1917670</v>
      </c>
      <c r="B44" s="58" t="s">
        <v>23</v>
      </c>
      <c r="C44" s="26" t="s">
        <v>78</v>
      </c>
      <c r="D44" s="27">
        <v>4000000</v>
      </c>
      <c r="E44" s="57">
        <v>1917670</v>
      </c>
      <c r="F44" s="58" t="s">
        <v>23</v>
      </c>
      <c r="G44" s="26" t="s">
        <v>78</v>
      </c>
      <c r="H44" s="27">
        <v>2127900</v>
      </c>
      <c r="I44" s="24">
        <f t="shared" si="2"/>
        <v>6127900</v>
      </c>
      <c r="J44" s="11"/>
      <c r="K44" s="6"/>
    </row>
    <row r="45" spans="1:11" s="10" customFormat="1" ht="85.5" customHeight="1" x14ac:dyDescent="0.2">
      <c r="A45" s="33"/>
      <c r="B45" s="33"/>
      <c r="C45" s="33"/>
      <c r="D45" s="33"/>
      <c r="E45" s="57">
        <v>1917670</v>
      </c>
      <c r="F45" s="58" t="s">
        <v>23</v>
      </c>
      <c r="G45" s="26" t="s">
        <v>79</v>
      </c>
      <c r="H45" s="27">
        <v>118000</v>
      </c>
      <c r="I45" s="24">
        <f t="shared" si="2"/>
        <v>118000</v>
      </c>
      <c r="J45" s="11"/>
      <c r="K45" s="6"/>
    </row>
    <row r="46" spans="1:11" s="10" customFormat="1" ht="85.5" customHeight="1" x14ac:dyDescent="0.2">
      <c r="A46" s="60" t="s">
        <v>65</v>
      </c>
      <c r="B46" s="60" t="s">
        <v>66</v>
      </c>
      <c r="C46" s="80"/>
      <c r="D46" s="23">
        <v>7680000</v>
      </c>
      <c r="E46" s="60" t="s">
        <v>65</v>
      </c>
      <c r="F46" s="60" t="s">
        <v>66</v>
      </c>
      <c r="G46" s="49"/>
      <c r="H46" s="23">
        <f>H47+H48+H49+H50</f>
        <v>5800000</v>
      </c>
      <c r="I46" s="24">
        <f t="shared" si="2"/>
        <v>13480000</v>
      </c>
      <c r="J46" s="11"/>
      <c r="K46" s="6"/>
    </row>
    <row r="47" spans="1:11" s="10" customFormat="1" ht="85.5" customHeight="1" x14ac:dyDescent="0.2">
      <c r="A47" s="62" t="s">
        <v>69</v>
      </c>
      <c r="B47" s="61" t="s">
        <v>67</v>
      </c>
      <c r="C47" s="61" t="s">
        <v>68</v>
      </c>
      <c r="D47" s="27">
        <v>2100000</v>
      </c>
      <c r="E47" s="62" t="s">
        <v>69</v>
      </c>
      <c r="F47" s="61" t="s">
        <v>67</v>
      </c>
      <c r="G47" s="61" t="s">
        <v>68</v>
      </c>
      <c r="H47" s="27">
        <v>-760000</v>
      </c>
      <c r="I47" s="24">
        <f t="shared" si="2"/>
        <v>1340000</v>
      </c>
      <c r="J47" s="11"/>
      <c r="K47" s="6"/>
    </row>
    <row r="48" spans="1:11" s="10" customFormat="1" ht="85.5" customHeight="1" x14ac:dyDescent="0.2">
      <c r="A48" s="62" t="s">
        <v>69</v>
      </c>
      <c r="B48" s="61" t="s">
        <v>67</v>
      </c>
      <c r="C48" s="51" t="s">
        <v>70</v>
      </c>
      <c r="D48" s="27">
        <v>4650000</v>
      </c>
      <c r="E48" s="62" t="s">
        <v>69</v>
      </c>
      <c r="F48" s="61" t="s">
        <v>67</v>
      </c>
      <c r="G48" s="51" t="s">
        <v>70</v>
      </c>
      <c r="H48" s="27">
        <v>5800000</v>
      </c>
      <c r="I48" s="24">
        <f t="shared" si="2"/>
        <v>10450000</v>
      </c>
      <c r="J48" s="11"/>
      <c r="K48" s="6"/>
    </row>
    <row r="49" spans="1:11" s="10" customFormat="1" ht="105.75" customHeight="1" x14ac:dyDescent="0.2">
      <c r="A49" s="62"/>
      <c r="B49" s="61"/>
      <c r="C49" s="51"/>
      <c r="D49" s="27"/>
      <c r="E49" s="62" t="s">
        <v>69</v>
      </c>
      <c r="F49" s="61" t="s">
        <v>67</v>
      </c>
      <c r="G49" s="51" t="s">
        <v>71</v>
      </c>
      <c r="H49" s="27">
        <v>620000</v>
      </c>
      <c r="I49" s="24">
        <f>H49</f>
        <v>620000</v>
      </c>
      <c r="J49" s="11"/>
      <c r="K49" s="6"/>
    </row>
    <row r="50" spans="1:11" s="10" customFormat="1" ht="85.5" customHeight="1" x14ac:dyDescent="0.2">
      <c r="A50" s="33"/>
      <c r="B50" s="33"/>
      <c r="C50" s="33"/>
      <c r="D50" s="33"/>
      <c r="E50" s="62" t="s">
        <v>69</v>
      </c>
      <c r="F50" s="61" t="s">
        <v>67</v>
      </c>
      <c r="G50" s="26" t="s">
        <v>72</v>
      </c>
      <c r="H50" s="27">
        <v>140000</v>
      </c>
      <c r="I50" s="24">
        <f>H50</f>
        <v>140000</v>
      </c>
      <c r="J50" s="11"/>
      <c r="K50" s="6"/>
    </row>
    <row r="51" spans="1:11" s="10" customFormat="1" ht="85.5" customHeight="1" x14ac:dyDescent="0.2">
      <c r="A51" s="22" t="s">
        <v>101</v>
      </c>
      <c r="B51" s="22" t="s">
        <v>96</v>
      </c>
      <c r="C51" s="22"/>
      <c r="D51" s="22" t="s">
        <v>97</v>
      </c>
      <c r="E51" s="86" t="s">
        <v>101</v>
      </c>
      <c r="F51" s="87" t="s">
        <v>96</v>
      </c>
      <c r="G51" s="49"/>
      <c r="H51" s="23">
        <v>20000</v>
      </c>
      <c r="I51" s="24">
        <v>20000</v>
      </c>
      <c r="J51" s="11"/>
      <c r="K51" s="6"/>
    </row>
    <row r="52" spans="1:11" s="10" customFormat="1" ht="85.5" customHeight="1" x14ac:dyDescent="0.2">
      <c r="A52" s="33"/>
      <c r="B52" s="33"/>
      <c r="C52" s="33"/>
      <c r="D52" s="33"/>
      <c r="E52" s="62" t="s">
        <v>98</v>
      </c>
      <c r="F52" s="61" t="s">
        <v>99</v>
      </c>
      <c r="G52" s="26" t="s">
        <v>100</v>
      </c>
      <c r="H52" s="27">
        <v>20000</v>
      </c>
      <c r="I52" s="24">
        <v>20000</v>
      </c>
      <c r="J52" s="11"/>
      <c r="K52" s="6"/>
    </row>
    <row r="53" spans="1:11" s="10" customFormat="1" ht="75.75" customHeight="1" x14ac:dyDescent="0.2">
      <c r="A53" s="48" t="s">
        <v>61</v>
      </c>
      <c r="B53" s="59" t="s">
        <v>62</v>
      </c>
      <c r="C53" s="80"/>
      <c r="D53" s="23">
        <v>65500112</v>
      </c>
      <c r="E53" s="48" t="s">
        <v>61</v>
      </c>
      <c r="F53" s="59" t="s">
        <v>62</v>
      </c>
      <c r="G53" s="75"/>
      <c r="H53" s="23">
        <f>H54+H55</f>
        <v>-7460000</v>
      </c>
      <c r="I53" s="24">
        <f>D53+H53</f>
        <v>58040112</v>
      </c>
      <c r="J53" s="11"/>
      <c r="K53" s="6"/>
    </row>
    <row r="54" spans="1:11" s="10" customFormat="1" ht="75.75" customHeight="1" x14ac:dyDescent="0.2">
      <c r="A54" s="48"/>
      <c r="B54" s="58"/>
      <c r="C54" s="33"/>
      <c r="D54" s="33"/>
      <c r="E54" s="82" t="s">
        <v>63</v>
      </c>
      <c r="F54" s="58" t="s">
        <v>64</v>
      </c>
      <c r="G54" s="26" t="s">
        <v>29</v>
      </c>
      <c r="H54" s="27">
        <v>12540000</v>
      </c>
      <c r="I54" s="24">
        <f>D54+H54</f>
        <v>12540000</v>
      </c>
      <c r="J54" s="11"/>
      <c r="K54" s="6"/>
    </row>
    <row r="55" spans="1:11" s="10" customFormat="1" ht="75.75" customHeight="1" x14ac:dyDescent="0.2">
      <c r="A55" s="82" t="s">
        <v>92</v>
      </c>
      <c r="B55" s="83" t="s">
        <v>93</v>
      </c>
      <c r="C55" s="84"/>
      <c r="D55" s="64">
        <v>65400112</v>
      </c>
      <c r="E55" s="82" t="s">
        <v>92</v>
      </c>
      <c r="F55" s="83" t="s">
        <v>93</v>
      </c>
      <c r="G55" s="85"/>
      <c r="H55" s="27">
        <v>-20000000</v>
      </c>
      <c r="I55" s="24">
        <f>D55+H55</f>
        <v>45400112</v>
      </c>
      <c r="J55" s="11"/>
      <c r="K55" s="6"/>
    </row>
    <row r="56" spans="1:11" s="10" customFormat="1" ht="75.75" customHeight="1" x14ac:dyDescent="0.2">
      <c r="A56" s="82">
        <v>3718881</v>
      </c>
      <c r="B56" s="83" t="s">
        <v>94</v>
      </c>
      <c r="C56" s="83" t="s">
        <v>95</v>
      </c>
      <c r="D56" s="64">
        <v>65400112</v>
      </c>
      <c r="E56" s="82">
        <v>3718881</v>
      </c>
      <c r="F56" s="83" t="s">
        <v>94</v>
      </c>
      <c r="G56" s="83" t="s">
        <v>95</v>
      </c>
      <c r="H56" s="27">
        <v>-20000000</v>
      </c>
      <c r="I56" s="24">
        <f>D56+H56</f>
        <v>45400112</v>
      </c>
      <c r="J56" s="11"/>
      <c r="K56" s="6"/>
    </row>
    <row r="57" spans="1:11" ht="38.25" customHeight="1" x14ac:dyDescent="0.2">
      <c r="A57" s="34"/>
      <c r="B57" s="38" t="s">
        <v>13</v>
      </c>
      <c r="C57" s="35"/>
      <c r="D57" s="32">
        <v>1880338873</v>
      </c>
      <c r="E57" s="36"/>
      <c r="F57" s="36"/>
      <c r="G57" s="35"/>
      <c r="H57" s="32">
        <f>H53+H46+H43+H40+H38+H30+H18+H15+H51</f>
        <v>14945619</v>
      </c>
      <c r="I57" s="31">
        <f t="shared" ref="I57" si="3">D57+H57</f>
        <v>1895284492</v>
      </c>
    </row>
    <row r="58" spans="1:11" ht="92.25" customHeight="1" x14ac:dyDescent="0.25">
      <c r="A58" s="4"/>
      <c r="B58" s="4"/>
      <c r="C58" s="8"/>
      <c r="D58" s="4"/>
      <c r="E58" s="4"/>
      <c r="F58" s="7"/>
      <c r="G58" s="4"/>
      <c r="H58" s="4" t="s">
        <v>10</v>
      </c>
      <c r="I58" s="4"/>
    </row>
    <row r="59" spans="1:11" ht="71.25" customHeight="1" x14ac:dyDescent="0.25">
      <c r="C59" s="9"/>
      <c r="D59" s="7"/>
      <c r="E59" s="7"/>
      <c r="F59" s="4"/>
    </row>
    <row r="60" spans="1:11" ht="81.75" hidden="1" customHeight="1" x14ac:dyDescent="0.25">
      <c r="C60" s="9"/>
    </row>
    <row r="61" spans="1:11" ht="75.75" hidden="1" customHeight="1" x14ac:dyDescent="0.25">
      <c r="C61" s="9"/>
    </row>
    <row r="62" spans="1:11" ht="100.5" hidden="1" customHeight="1" x14ac:dyDescent="0.25">
      <c r="C62" s="9"/>
      <c r="D62" s="14"/>
    </row>
    <row r="63" spans="1:11" ht="48.75" hidden="1" customHeight="1" x14ac:dyDescent="0.25">
      <c r="C63" s="9"/>
    </row>
    <row r="64" spans="1:11" ht="48.75" hidden="1" customHeight="1" x14ac:dyDescent="0.2"/>
    <row r="65" spans="10:10" ht="48.75" hidden="1" customHeight="1" x14ac:dyDescent="0.2"/>
    <row r="66" spans="10:10" ht="48.75" hidden="1" customHeight="1" x14ac:dyDescent="0.2"/>
    <row r="67" spans="10:10" ht="48.75" hidden="1" customHeight="1" x14ac:dyDescent="0.2"/>
    <row r="68" spans="10:10" ht="48.75" hidden="1" customHeight="1" x14ac:dyDescent="0.2"/>
    <row r="69" spans="10:10" ht="120" customHeight="1" x14ac:dyDescent="0.2"/>
    <row r="70" spans="10:10" ht="82.5" customHeight="1" x14ac:dyDescent="0.2"/>
    <row r="71" spans="10:10" ht="57" customHeight="1" x14ac:dyDescent="0.2">
      <c r="J71" s="2"/>
    </row>
    <row r="72" spans="10:10" ht="112.5" customHeight="1" x14ac:dyDescent="0.2">
      <c r="J72" s="2"/>
    </row>
    <row r="73" spans="10:10" ht="165" customHeight="1" x14ac:dyDescent="0.2">
      <c r="J73" s="2"/>
    </row>
    <row r="74" spans="10:10" ht="95.25" customHeight="1" x14ac:dyDescent="0.2">
      <c r="J74" s="2"/>
    </row>
    <row r="75" spans="10:10" ht="38.25" customHeight="1" x14ac:dyDescent="0.2">
      <c r="J75" s="2"/>
    </row>
    <row r="76" spans="10:10" ht="14.25" x14ac:dyDescent="0.2">
      <c r="J76" s="2"/>
    </row>
    <row r="77" spans="10:10" ht="15.75" customHeight="1" x14ac:dyDescent="0.2">
      <c r="J77" s="2"/>
    </row>
    <row r="79" spans="10:10" ht="12.75" customHeight="1" x14ac:dyDescent="0.2"/>
    <row r="80" spans="10:10" ht="12.75" customHeight="1" x14ac:dyDescent="0.2"/>
    <row r="81" ht="12.75" customHeight="1" x14ac:dyDescent="0.2"/>
    <row r="82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  <rowBreaks count="4" manualBreakCount="4">
    <brk id="19" max="8" man="1"/>
    <brk id="25" max="8" man="1"/>
    <brk id="36" max="8" man="1"/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2025-04-24T09:43:36Z</cp:lastPrinted>
  <dcterms:created xsi:type="dcterms:W3CDTF">2021-02-12T11:43:33Z</dcterms:created>
  <dcterms:modified xsi:type="dcterms:W3CDTF">2025-04-26T06:53:36Z</dcterms:modified>
</cp:coreProperties>
</file>