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есія зміни\"/>
    </mc:Choice>
  </mc:AlternateContent>
  <bookViews>
    <workbookView xWindow="0" yWindow="0" windowWidth="28800" windowHeight="11688"/>
  </bookViews>
  <sheets>
    <sheet name="Інформація" sheetId="1" r:id="rId1"/>
  </sheets>
  <definedNames>
    <definedName name="_xlnm.Print_Area" localSheetId="0">Інформація!$A$1:$I$47</definedName>
  </definedNames>
  <calcPr calcId="162913" refMode="R1C1"/>
</workbook>
</file>

<file path=xl/calcChain.xml><?xml version="1.0" encoding="utf-8"?>
<calcChain xmlns="http://schemas.openxmlformats.org/spreadsheetml/2006/main">
  <c r="H42" i="1" l="1"/>
  <c r="I44" i="1"/>
  <c r="H31" i="1" l="1"/>
  <c r="I34" i="1"/>
  <c r="I33" i="1" l="1"/>
  <c r="H19" i="1" l="1"/>
  <c r="I24" i="1"/>
  <c r="I23" i="1"/>
  <c r="I26" i="1" l="1"/>
  <c r="I25" i="1"/>
  <c r="I27" i="1"/>
  <c r="I30" i="1"/>
  <c r="H15" i="1" l="1"/>
  <c r="I18" i="1"/>
  <c r="H38" i="1" l="1"/>
  <c r="H35" i="1" l="1"/>
  <c r="I38" i="1"/>
  <c r="I37" i="1"/>
  <c r="I36" i="1"/>
  <c r="H40" i="1"/>
  <c r="I40" i="1" s="1"/>
  <c r="I41" i="1"/>
  <c r="H45" i="1" l="1"/>
  <c r="H47" i="1" s="1"/>
  <c r="I46" i="1" l="1"/>
  <c r="I39" i="1" l="1"/>
  <c r="I35" i="1"/>
  <c r="I32" i="1"/>
  <c r="I31" i="1"/>
  <c r="I17" i="1" l="1"/>
  <c r="I16" i="1"/>
  <c r="I15" i="1"/>
  <c r="I45" i="1" l="1"/>
  <c r="I43" i="1"/>
  <c r="I42" i="1" l="1"/>
  <c r="I28" i="1" l="1"/>
  <c r="I29" i="1"/>
  <c r="I22" i="1"/>
  <c r="I20" i="1" l="1"/>
  <c r="I21" i="1" l="1"/>
  <c r="I47" i="1" l="1"/>
  <c r="I19" i="1" l="1"/>
  <c r="E10" i="1" l="1"/>
</calcChain>
</file>

<file path=xl/sharedStrings.xml><?xml version="1.0" encoding="utf-8"?>
<sst xmlns="http://schemas.openxmlformats.org/spreadsheetml/2006/main" count="158" uniqueCount="91">
  <si>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</si>
  <si>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</si>
  <si>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</si>
  <si>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</si>
  <si>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</si>
  <si>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</si>
  <si>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</si>
  <si>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</si>
  <si>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</si>
  <si>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</si>
  <si>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</si>
  <si>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</si>
  <si>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</si>
  <si>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Затверджено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</si>
  <si>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</si>
  <si>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</si>
  <si>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</si>
  <si>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0610000</t>
  </si>
  <si>
    <t>Управління освіти і науки</t>
  </si>
  <si>
    <t>реставрації , капітальний ремонт об’єктів виробничої, комунікаційної та соціальної інфраструктури за об"єктами Тернопільської міської територіальної громади</t>
  </si>
  <si>
    <t>Назва об’єкту відповідно до проектно-кошторисної документації</t>
  </si>
  <si>
    <t>0611021</t>
  </si>
  <si>
    <t>0611010</t>
  </si>
  <si>
    <t>Надання дошкільної освіти</t>
  </si>
  <si>
    <t>Закладам дошкільної освіти на капітальний ремонт будівель - усунення аварійних ситуацій згідно рішення виконавчого комітету</t>
  </si>
  <si>
    <t>Закладам позашкільної освіти на капітальний ремонт будівель - усунення аварійних ситуацій згідно рішення виконавчого комітету</t>
  </si>
  <si>
    <t>0611070</t>
  </si>
  <si>
    <t>Надання загальної  середньої освіти закладами загальної середньої освіти за рахунок коштів місцевого бюджету</t>
  </si>
  <si>
    <t>3110000</t>
  </si>
  <si>
    <t>Управління обліку та контролю за використанням комунального майна</t>
  </si>
  <si>
    <t>3117693</t>
  </si>
  <si>
    <t>Інші заходи, пов'язані з економічною діяльністю</t>
  </si>
  <si>
    <t>0110000</t>
  </si>
  <si>
    <t xml:space="preserve">Міська рада </t>
  </si>
  <si>
    <t>0118240</t>
  </si>
  <si>
    <t>Заходи та роботи з територіальної оборони</t>
  </si>
  <si>
    <t>Видатки на виконання Програми "Обороноздатність" на 2025 рік</t>
  </si>
  <si>
    <t xml:space="preserve">КП "Підприємство матеріально-технічного забезпечення на " Нове будівництво ділянки вулиці Проектна, 202 у м.Тернополі (ділянка дороги від вул. Микулинецька до території  індустріального парку "Тернопіль" </t>
  </si>
  <si>
    <t>0117370</t>
  </si>
  <si>
    <t>Реалізація інших заходів щодо соціально - економічного розвитку територій</t>
  </si>
  <si>
    <t>070000</t>
  </si>
  <si>
    <t>Відділ охорони здоров'я та медичного забезпечення</t>
  </si>
  <si>
    <t>0712152</t>
  </si>
  <si>
    <t>Інші програми та заходи у сфері охорони здоров’я</t>
  </si>
  <si>
    <t xml:space="preserve">Капітальний ремонт вхідної групи із встановленням пандуса до нежитлового приміщення в будівлі за адресою  проспект Злуки,53 в м.Тернополі </t>
  </si>
  <si>
    <t>3710000</t>
  </si>
  <si>
    <t xml:space="preserve">Фінансове управління 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</si>
  <si>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</si>
  <si>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</si>
  <si>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Видатки на виконання Програми "Обороноздатність " на 2025 рік</t>
  </si>
  <si>
    <t>1210000</t>
  </si>
  <si>
    <t>Управління  житлово-комунального господарства, благоустрою  та екології</t>
  </si>
  <si>
    <t>Співфінанесування проектів "Глибока термомодернізація будівель закладів освіти" ( на умовах співфінансування)</t>
  </si>
  <si>
    <t>Заходи з енергозбереження ( на умовах співфінансування)</t>
  </si>
  <si>
    <t xml:space="preserve">Управління культури і мистецтв </t>
  </si>
  <si>
    <t>Забезпечення діяльності палаців і будинків культури, клубів, центрів дозвілля та інших клубних закладів</t>
  </si>
  <si>
    <t>Придбання газового конвектору для будинку культури-філії с.Чернихів</t>
  </si>
  <si>
    <t>1110000</t>
  </si>
  <si>
    <t>Управління розвитку спорту та фізичної культури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</si>
  <si>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</si>
  <si>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</si>
  <si>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0117670</t>
  </si>
  <si>
    <t>Внески до статутного капіталу суб'єктів господарювання</t>
  </si>
  <si>
    <t>КП "ЕНЕЙ" ТМР на забезпечення статутної діяльності в обмін на корпоративні права</t>
  </si>
  <si>
    <t>Закладам загальної середньої освіти на капітальний ремонт будівель - усунення аварійних ситуацій згідно рішення виконавчого комітету</t>
  </si>
  <si>
    <t>Закладам загальної середньої освіти  на капітальний ремонт будівлі: улаштування протипожежного захисту  згідно рішення виконавчого комітету</t>
  </si>
  <si>
    <t>Надання позашкільної освіти  закладами  позашкільної  освіти, заходи із  позашкільної  роботи з  дітьми</t>
  </si>
  <si>
    <t>0611141</t>
  </si>
  <si>
    <t xml:space="preserve">Забезпечення діяльності інших закладів у сфері освіти </t>
  </si>
  <si>
    <t xml:space="preserve">Капітальний ремонт з усуненням аварійної ситуації  ЦБДНЗ 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</si>
  <si>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</si>
  <si>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</si>
  <si>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Тернопільському навчально-виховному комплексу «Школа-ліцей №6 ім. Н. Яремчука» ТМР на закупівлю засобів навчання та комп'ютерного обладнання для оснащення навчальних кабінетів предмета “Захист України” (на умовах співфінансування)</t>
  </si>
  <si>
    <t>0611401</t>
  </si>
  <si>
    <t>Співфінансування заходів, що реалізуються за рахунок субвенції з державного бюджету місцевим бюджетам на задоволення потреб у забезпеченні безпечного освітнього середовища</t>
  </si>
  <si>
    <t xml:space="preserve">Тернопільській спеціалізованій школоі I-III ступеня №7 для закупівлі та встановлення генератора  (на умовах співфінансування) </t>
  </si>
  <si>
    <t xml:space="preserve">Тернопільській загальноосвітній школі I-III ступеня №19 для закупівлі та встановлення генератора  (на умовах співфінансування) </t>
  </si>
  <si>
    <t xml:space="preserve">Тернопільській гімназії №30для закупівлі та встановлення генератора  (на умовах співфінансування) </t>
  </si>
  <si>
    <t>"Тернопільському міському центру фізичного  здоров'я населення" ТМР для реалізації проекту ""Fit4ALL"-відкритий спортивний простір" (на умовах співфінансування)</t>
  </si>
  <si>
    <t>0611101</t>
  </si>
  <si>
    <t>Підготовка кадрів закладами фахової передвищої освіти за рахунок коштів місцевого бюджету</t>
  </si>
  <si>
    <t xml:space="preserve">Капітальний ремонт спортивного залу з облаштування навісу для проведення вогневої
підготовки інтегрованого курсу «Захист України» на території корпусу №1 Галицького фахового
коледжу імені В’ячеслава Чорновола за адресою: вул. Б.Хмельницького, 15 в м.Тернополі
</t>
  </si>
  <si>
    <t xml:space="preserve">Капітальний ремонт аварійної частини приміщення  корпусу №3 Галицького фахового
коледжу імені В’ячеслава Чорновола за адресою: вул. Богдана Лепкого, 12 в м.Тернополі
</t>
  </si>
  <si>
    <t>0712170</t>
  </si>
  <si>
    <t>Будівництво закладів охорони здоров'я</t>
  </si>
  <si>
    <t>Реконструкція корпусу лікарні №2, літ. «Б» з добудовою відділення паліативної допомоги КНП «ТЕРНОПІЛЬСЬКА МІСЬКА КОМУНАЛЬНА ЛІКАРНЯ ШВИДКОЇ ДОПОМОГИ» за адресою: Тернопільська обл., Тернопільський район, Тернопільська територіальна громада, с. Малашівці, вул. Стрілецька,11 (на умовах співфінансування)</t>
  </si>
  <si>
    <t>рішенням міської ради</t>
  </si>
  <si>
    <t>Комунальному некомерційному підприємству "Тернопільська стоматологічна поліклініка" Тернопільської міської ради на капітальний ремонт приміщення</t>
  </si>
  <si>
    <t xml:space="preserve">Капітальний ремонт приміщення сховища (протирадіаційного укриття) КНП "Тернопільська міська комунальна лікарня швидкої допомоги" за адресою вул.Волинська,40, м.Тернопіль   </t>
  </si>
  <si>
    <t xml:space="preserve">КУТМПК "Березіль" ім. Л.Курбаса на встановлення вертикального підйомника для інвалідів та облаштування приміщення укриття пожежною сигналізацією за адресою м.Тернопіль вул.Миру,6 </t>
  </si>
  <si>
    <t>Ремонтно-реставраційні роботи по ліквідації аварійного стану будівлі за адресою бульвар Тараса Шевченка, 23 м. Тернопіль - протиаварійні роботи перекриття приміщень 3 поверху пам'ятки архітектури місцевого значення, нежитлової будівлі (ІІ-а черга)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</si>
</sst>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  <numFmt numFmtId="167" formatCode="#,##0\ _₴"/>
  </numFmts>
  <fonts count="36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Times New Roman Cyr"/>
      <charset val="204"/>
    </font>
    <font>
      <b/>
      <sz val="9"/>
      <name val="Times New Roman Cyr"/>
      <charset val="204"/>
    </font>
    <font>
      <sz val="9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top"/>
    </xf>
    <xf numFmtId="0" fontId="7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18" fillId="22" borderId="3" applyNumberFormat="0" applyAlignment="0" applyProtection="0"/>
    <xf numFmtId="0" fontId="23" fillId="22" borderId="2" applyNumberFormat="0" applyAlignment="0" applyProtection="0"/>
    <xf numFmtId="0" fontId="20" fillId="0" borderId="4" applyNumberFormat="0" applyFill="0" applyAlignment="0" applyProtection="0"/>
    <xf numFmtId="0" fontId="24" fillId="13" borderId="0" applyNumberFormat="0" applyBorder="0" applyAlignment="0" applyProtection="0"/>
    <xf numFmtId="0" fontId="17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2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4" fillId="0" borderId="0" xfId="1"/>
    <xf numFmtId="0" fontId="5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9" fillId="0" borderId="0" xfId="2" applyFont="1"/>
    <xf numFmtId="0" fontId="6" fillId="0" borderId="0" xfId="2" applyFont="1" applyBorder="1" applyAlignment="1"/>
    <xf numFmtId="0" fontId="9" fillId="0" borderId="0" xfId="2" applyFont="1" applyBorder="1" applyAlignment="1"/>
    <xf numFmtId="0" fontId="4" fillId="0" borderId="0" xfId="2"/>
    <xf numFmtId="166" fontId="4" fillId="0" borderId="0" xfId="2" applyNumberFormat="1"/>
    <xf numFmtId="4" fontId="4" fillId="0" borderId="0" xfId="2" applyNumberFormat="1"/>
    <xf numFmtId="0" fontId="8" fillId="0" borderId="0" xfId="2" applyFont="1"/>
    <xf numFmtId="0" fontId="8" fillId="0" borderId="0" xfId="2" applyFont="1" applyBorder="1"/>
    <xf numFmtId="0" fontId="6" fillId="0" borderId="0" xfId="1" applyFont="1"/>
    <xf numFmtId="0" fontId="8" fillId="0" borderId="0" xfId="1" applyFont="1"/>
    <xf numFmtId="0" fontId="6" fillId="0" borderId="0" xfId="1" applyFont="1" applyAlignment="1">
      <alignment horizontal="right"/>
    </xf>
    <xf numFmtId="0" fontId="26" fillId="0" borderId="0" xfId="1" applyFont="1" applyAlignment="1">
      <alignment horizontal="center"/>
    </xf>
    <xf numFmtId="0" fontId="26" fillId="0" borderId="0" xfId="2" applyFont="1"/>
    <xf numFmtId="0" fontId="25" fillId="0" borderId="1" xfId="1" applyFont="1" applyBorder="1" applyAlignment="1">
      <alignment vertical="top" wrapText="1" shrinkToFit="1"/>
    </xf>
    <xf numFmtId="0" fontId="25" fillId="0" borderId="1" xfId="1" applyFont="1" applyBorder="1" applyAlignment="1">
      <alignment horizontal="center" vertical="center" wrapText="1" shrinkToFit="1"/>
    </xf>
    <xf numFmtId="4" fontId="25" fillId="0" borderId="1" xfId="1" applyNumberFormat="1" applyFont="1" applyBorder="1" applyAlignment="1">
      <alignment horizontal="center" vertical="center" wrapText="1" shrinkToFit="1"/>
    </xf>
    <xf numFmtId="4" fontId="25" fillId="0" borderId="1" xfId="2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 shrinkToFit="1"/>
    </xf>
    <xf numFmtId="4" fontId="8" fillId="0" borderId="1" xfId="1" applyNumberFormat="1" applyFont="1" applyBorder="1" applyAlignment="1">
      <alignment horizontal="center" vertical="center" wrapText="1" shrinkToFit="1"/>
    </xf>
    <xf numFmtId="0" fontId="25" fillId="23" borderId="1" xfId="0" applyFont="1" applyFill="1" applyBorder="1" applyAlignment="1">
      <alignment horizontal="center" vertical="center" wrapText="1"/>
    </xf>
    <xf numFmtId="49" fontId="8" fillId="23" borderId="1" xfId="0" applyNumberFormat="1" applyFont="1" applyFill="1" applyBorder="1" applyAlignment="1">
      <alignment horizontal="center" vertical="center" wrapText="1"/>
    </xf>
    <xf numFmtId="4" fontId="27" fillId="0" borderId="1" xfId="2" applyNumberFormat="1" applyFont="1" applyBorder="1" applyAlignment="1">
      <alignment horizontal="center" vertical="center"/>
    </xf>
    <xf numFmtId="4" fontId="25" fillId="0" borderId="1" xfId="7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0" fontId="25" fillId="0" borderId="1" xfId="9" applyFont="1" applyBorder="1" applyAlignment="1" applyProtection="1">
      <alignment horizontal="center" vertical="center" wrapText="1" shrinkToFit="1"/>
      <protection locked="0"/>
    </xf>
    <xf numFmtId="49" fontId="25" fillId="23" borderId="1" xfId="0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top" wrapText="1" shrinkToFit="1"/>
    </xf>
    <xf numFmtId="0" fontId="30" fillId="0" borderId="1" xfId="4" applyFont="1" applyBorder="1" applyAlignment="1">
      <alignment horizontal="center" vertical="center" wrapText="1"/>
    </xf>
    <xf numFmtId="49" fontId="31" fillId="0" borderId="1" xfId="4" applyNumberFormat="1" applyFont="1" applyBorder="1" applyAlignment="1">
      <alignment horizontal="center" vertical="center" wrapText="1" shrinkToFit="1"/>
    </xf>
    <xf numFmtId="49" fontId="32" fillId="0" borderId="7" xfId="2" applyNumberFormat="1" applyFont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9" fontId="25" fillId="0" borderId="1" xfId="1" applyNumberFormat="1" applyFont="1" applyBorder="1" applyAlignment="1">
      <alignment horizontal="center" vertical="center" wrapText="1" shrinkToFit="1"/>
    </xf>
    <xf numFmtId="49" fontId="33" fillId="0" borderId="1" xfId="4" applyNumberFormat="1" applyFont="1" applyBorder="1" applyAlignment="1">
      <alignment horizontal="center" vertical="center" wrapText="1" shrinkToFit="1"/>
    </xf>
    <xf numFmtId="0" fontId="33" fillId="0" borderId="1" xfId="4" applyFont="1" applyFill="1" applyBorder="1" applyAlignment="1" applyProtection="1">
      <alignment horizontal="center" vertical="center" wrapText="1" shrinkToFit="1"/>
      <protection locked="0"/>
    </xf>
    <xf numFmtId="49" fontId="28" fillId="23" borderId="6" xfId="0" applyNumberFormat="1" applyFont="1" applyFill="1" applyBorder="1" applyAlignment="1">
      <alignment horizontal="center" vertical="center" wrapText="1"/>
    </xf>
    <xf numFmtId="0" fontId="28" fillId="23" borderId="1" xfId="0" applyFont="1" applyFill="1" applyBorder="1" applyAlignment="1">
      <alignment horizontal="center" vertical="center" wrapText="1"/>
    </xf>
    <xf numFmtId="0" fontId="28" fillId="23" borderId="1" xfId="2" applyFont="1" applyFill="1" applyBorder="1" applyAlignment="1">
      <alignment horizontal="center" vertical="center" wrapText="1"/>
    </xf>
    <xf numFmtId="4" fontId="28" fillId="0" borderId="1" xfId="1" applyNumberFormat="1" applyFont="1" applyBorder="1" applyAlignment="1">
      <alignment horizontal="center" vertical="center" wrapText="1" shrinkToFit="1"/>
    </xf>
    <xf numFmtId="49" fontId="34" fillId="23" borderId="1" xfId="0" applyNumberFormat="1" applyFont="1" applyFill="1" applyBorder="1" applyAlignment="1">
      <alignment horizontal="center" vertical="center" wrapText="1"/>
    </xf>
    <xf numFmtId="0" fontId="34" fillId="23" borderId="1" xfId="0" applyFont="1" applyFill="1" applyBorder="1" applyAlignment="1">
      <alignment horizontal="center" vertical="center" wrapText="1"/>
    </xf>
    <xf numFmtId="49" fontId="28" fillId="0" borderId="1" xfId="1" applyNumberFormat="1" applyFont="1" applyBorder="1" applyAlignment="1">
      <alignment horizontal="center" vertical="center" wrapText="1" shrinkToFit="1"/>
    </xf>
    <xf numFmtId="4" fontId="34" fillId="0" borderId="1" xfId="1" applyNumberFormat="1" applyFont="1" applyBorder="1" applyAlignment="1">
      <alignment horizontal="center" vertical="center" wrapText="1" shrinkToFit="1"/>
    </xf>
    <xf numFmtId="49" fontId="28" fillId="23" borderId="1" xfId="0" applyNumberFormat="1" applyFont="1" applyFill="1" applyBorder="1" applyAlignment="1">
      <alignment horizontal="center" vertical="center" wrapText="1"/>
    </xf>
    <xf numFmtId="49" fontId="30" fillId="0" borderId="1" xfId="4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30" fillId="0" borderId="1" xfId="4" applyFont="1" applyBorder="1" applyAlignment="1" applyProtection="1">
      <alignment horizontal="center" vertical="center" wrapText="1" shrinkToFit="1"/>
      <protection locked="0"/>
    </xf>
    <xf numFmtId="49" fontId="35" fillId="0" borderId="1" xfId="4" applyNumberFormat="1" applyFont="1" applyBorder="1" applyAlignment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  <protection locked="0"/>
    </xf>
    <xf numFmtId="49" fontId="27" fillId="0" borderId="1" xfId="2" applyNumberFormat="1" applyFont="1" applyBorder="1" applyAlignment="1">
      <alignment horizontal="center" vertical="center" wrapText="1"/>
    </xf>
    <xf numFmtId="0" fontId="25" fillId="0" borderId="1" xfId="4" applyFont="1" applyBorder="1" applyAlignment="1" applyProtection="1">
      <alignment horizontal="center" vertical="center" wrapText="1" shrinkToFit="1"/>
      <protection locked="0"/>
    </xf>
    <xf numFmtId="0" fontId="8" fillId="0" borderId="1" xfId="4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35" fillId="0" borderId="1" xfId="4" applyFont="1" applyBorder="1" applyAlignment="1">
      <alignment horizontal="center" vertical="center" wrapText="1"/>
    </xf>
    <xf numFmtId="49" fontId="32" fillId="23" borderId="1" xfId="0" applyNumberFormat="1" applyFont="1" applyFill="1" applyBorder="1" applyAlignment="1">
      <alignment horizontal="center" vertical="center" wrapText="1"/>
    </xf>
    <xf numFmtId="0" fontId="32" fillId="23" borderId="1" xfId="0" applyFont="1" applyFill="1" applyBorder="1" applyAlignment="1">
      <alignment horizontal="center" vertical="center" wrapText="1"/>
    </xf>
    <xf numFmtId="167" fontId="32" fillId="23" borderId="1" xfId="2" applyNumberFormat="1" applyFont="1" applyFill="1" applyBorder="1" applyAlignment="1">
      <alignment horizontal="center" vertical="center" wrapText="1"/>
    </xf>
    <xf numFmtId="0" fontId="32" fillId="23" borderId="1" xfId="2" applyFont="1" applyFill="1" applyBorder="1" applyAlignment="1">
      <alignment horizontal="center" vertical="center" wrapText="1"/>
    </xf>
    <xf numFmtId="167" fontId="8" fillId="23" borderId="1" xfId="2" applyNumberFormat="1" applyFont="1" applyFill="1" applyBorder="1" applyAlignment="1">
      <alignment horizontal="center" vertical="center" wrapText="1"/>
    </xf>
    <xf numFmtId="4" fontId="8" fillId="0" borderId="1" xfId="4" applyNumberFormat="1" applyFont="1" applyBorder="1" applyAlignment="1" applyProtection="1">
      <alignment horizontal="center" vertical="center" wrapText="1" shrinkToFit="1"/>
      <protection locked="0"/>
    </xf>
    <xf numFmtId="0" fontId="25" fillId="0" borderId="0" xfId="1" applyFont="1" applyAlignment="1">
      <alignment horizontal="center"/>
    </xf>
    <xf numFmtId="0" fontId="25" fillId="0" borderId="1" xfId="2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top" wrapText="1" shrinkToFit="1"/>
    </xf>
    <xf numFmtId="0" fontId="26" fillId="0" borderId="0" xfId="1" applyFont="1" applyAlignment="1">
      <alignment horizontal="center"/>
    </xf>
    <xf numFmtId="0" fontId="25" fillId="0" borderId="1" xfId="3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view="pageLayout" topLeftCell="A19" zoomScale="80" zoomScaleNormal="100" zoomScalePageLayoutView="80" workbookViewId="0">
      <selection activeCell="I21" sqref="I21"/>
    </sheetView>
  </sheetViews>
  <sheetFormatPr defaultColWidth="9.33203125" defaultRowHeight="13.2" x14ac:dyDescent="0.25"/>
  <cols>
    <col min="1" max="1" width="12" style="13" customWidth="1"/>
    <col min="2" max="2" width="33.77734375" style="13" customWidth="1"/>
    <col min="3" max="3" width="34.109375" style="13" customWidth="1"/>
    <col min="4" max="4" width="20.109375" style="13" customWidth="1"/>
    <col min="5" max="5" width="13.109375" style="13" customWidth="1"/>
    <col min="6" max="7" width="34" style="13" customWidth="1"/>
    <col min="8" max="8" width="20" style="13" customWidth="1"/>
    <col min="9" max="9" width="24.44140625" style="13" customWidth="1"/>
    <col min="10" max="10" width="14" style="3" bestFit="1" customWidth="1"/>
    <col min="11" max="11" width="9.33203125" style="3"/>
    <col min="12" max="12" width="9.6640625" style="3" customWidth="1"/>
    <col min="13" max="16384" width="9.33203125" style="3"/>
  </cols>
  <sheetData>
    <row r="1" spans="1:15" s="1" customFormat="1" ht="19.5" customHeight="1" x14ac:dyDescent="0.25">
      <c r="A1" s="15"/>
      <c r="B1" s="15"/>
      <c r="C1" s="15"/>
      <c r="D1" s="15"/>
      <c r="E1" s="15"/>
      <c r="F1" s="15"/>
      <c r="G1" s="15"/>
      <c r="H1" s="16"/>
      <c r="I1" s="17" t="s">
        <v>13</v>
      </c>
    </row>
    <row r="2" spans="1:15" s="1" customFormat="1" ht="13.8" x14ac:dyDescent="0.25">
      <c r="A2" s="15"/>
      <c r="B2" s="15"/>
      <c r="C2" s="15"/>
      <c r="D2" s="15"/>
      <c r="E2" s="15"/>
      <c r="F2" s="15"/>
      <c r="G2" s="15"/>
      <c r="H2" s="16"/>
      <c r="I2" s="17" t="s">
        <v>86</v>
      </c>
    </row>
    <row r="3" spans="1:15" s="1" customFormat="1" ht="13.8" x14ac:dyDescent="0.25">
      <c r="A3" s="15"/>
      <c r="B3" s="15"/>
      <c r="C3" s="15"/>
      <c r="D3" s="73" t="s">
        <v>14</v>
      </c>
      <c r="E3" s="73"/>
      <c r="F3" s="15"/>
      <c r="G3" s="15"/>
      <c r="H3" s="17"/>
      <c r="I3" s="15"/>
    </row>
    <row r="4" spans="1:15" s="1" customFormat="1" ht="13.8" hidden="1" x14ac:dyDescent="0.25">
      <c r="A4" s="15"/>
      <c r="B4" s="15"/>
      <c r="C4" s="15"/>
      <c r="D4" s="15"/>
      <c r="E4" s="15"/>
      <c r="F4" s="15"/>
      <c r="G4" s="15"/>
      <c r="H4" s="17"/>
      <c r="I4" s="15"/>
    </row>
    <row r="5" spans="1:15" s="1" customFormat="1" ht="13.8" x14ac:dyDescent="0.25">
      <c r="A5" s="76" t="s">
        <v>15</v>
      </c>
      <c r="B5" s="76"/>
      <c r="C5" s="76"/>
      <c r="D5" s="76"/>
      <c r="E5" s="76"/>
      <c r="F5" s="76"/>
      <c r="G5" s="76"/>
      <c r="H5" s="76"/>
      <c r="I5" s="15"/>
    </row>
    <row r="6" spans="1:15" s="1" customFormat="1" ht="13.8" hidden="1" x14ac:dyDescent="0.25">
      <c r="A6" s="18"/>
      <c r="B6" s="18"/>
      <c r="C6" s="18"/>
      <c r="D6" s="18"/>
      <c r="E6" s="18"/>
      <c r="F6" s="18"/>
      <c r="G6" s="18"/>
      <c r="H6" s="18"/>
      <c r="I6" s="15"/>
    </row>
    <row r="7" spans="1:15" s="1" customFormat="1" ht="13.8" x14ac:dyDescent="0.25">
      <c r="A7" s="76" t="s">
        <v>19</v>
      </c>
      <c r="B7" s="76"/>
      <c r="C7" s="76"/>
      <c r="D7" s="76"/>
      <c r="E7" s="76"/>
      <c r="F7" s="76"/>
      <c r="G7" s="76"/>
      <c r="H7" s="76"/>
      <c r="I7" s="15"/>
    </row>
    <row r="8" spans="1:15" s="1" customFormat="1" ht="13.8" x14ac:dyDescent="0.25">
      <c r="A8" s="76" t="s">
        <v>16</v>
      </c>
      <c r="B8" s="76"/>
      <c r="C8" s="76"/>
      <c r="D8" s="76"/>
      <c r="E8" s="76"/>
      <c r="F8" s="76"/>
      <c r="G8" s="76"/>
      <c r="H8" s="76"/>
      <c r="I8" s="15"/>
    </row>
    <row r="9" spans="1:15" s="1" customFormat="1" ht="13.8" hidden="1" x14ac:dyDescent="0.25">
      <c r="A9" s="18"/>
      <c r="B9" s="18"/>
      <c r="C9" s="18"/>
      <c r="D9" s="18"/>
      <c r="E9" s="18"/>
      <c r="F9" s="18"/>
      <c r="G9" s="18"/>
      <c r="H9" s="18"/>
      <c r="I9" s="15"/>
    </row>
    <row r="10" spans="1:15" ht="18.75" hidden="1" customHeight="1" x14ac:dyDescent="0.25">
      <c r="A10" s="4"/>
      <c r="B10" s="4"/>
      <c r="C10" s="4"/>
      <c r="D10" s="4"/>
      <c r="E10" s="4">
        <f>SUM(E12)</f>
        <v>0</v>
      </c>
      <c r="F10" s="4"/>
      <c r="G10" s="4"/>
      <c r="H10" s="19" t="s">
        <v>0</v>
      </c>
      <c r="I10" s="4"/>
    </row>
    <row r="11" spans="1:15" ht="18.75" customHeight="1" x14ac:dyDescent="0.25">
      <c r="A11" s="4"/>
      <c r="B11" s="4" t="s">
        <v>1</v>
      </c>
      <c r="C11" s="4"/>
      <c r="D11" s="4"/>
      <c r="E11" s="4"/>
      <c r="F11" s="4"/>
      <c r="G11" s="4"/>
      <c r="H11" s="19"/>
      <c r="I11" s="4" t="s">
        <v>2</v>
      </c>
    </row>
    <row r="12" spans="1:15" ht="16.5" customHeight="1" x14ac:dyDescent="0.25">
      <c r="A12" s="77" t="s">
        <v>3</v>
      </c>
      <c r="B12" s="77"/>
      <c r="C12" s="77"/>
      <c r="D12" s="77"/>
      <c r="E12" s="78" t="s">
        <v>4</v>
      </c>
      <c r="F12" s="78"/>
      <c r="G12" s="78"/>
      <c r="H12" s="78"/>
      <c r="I12" s="74" t="s">
        <v>5</v>
      </c>
    </row>
    <row r="13" spans="1:15" ht="69.75" customHeight="1" x14ac:dyDescent="0.25">
      <c r="A13" s="36" t="s">
        <v>6</v>
      </c>
      <c r="B13" s="20" t="s">
        <v>7</v>
      </c>
      <c r="C13" s="75" t="s">
        <v>20</v>
      </c>
      <c r="D13" s="75" t="s">
        <v>8</v>
      </c>
      <c r="E13" s="36" t="s">
        <v>6</v>
      </c>
      <c r="F13" s="35" t="s">
        <v>7</v>
      </c>
      <c r="G13" s="75" t="s">
        <v>20</v>
      </c>
      <c r="H13" s="75" t="s">
        <v>8</v>
      </c>
      <c r="I13" s="74"/>
      <c r="K13" s="3" t="s">
        <v>9</v>
      </c>
      <c r="O13" s="5" t="s">
        <v>9</v>
      </c>
    </row>
    <row r="14" spans="1:15" ht="57" customHeight="1" x14ac:dyDescent="0.25">
      <c r="A14" s="35" t="s">
        <v>10</v>
      </c>
      <c r="B14" s="21" t="s">
        <v>11</v>
      </c>
      <c r="C14" s="75"/>
      <c r="D14" s="75"/>
      <c r="E14" s="35" t="s">
        <v>10</v>
      </c>
      <c r="F14" s="21" t="s">
        <v>11</v>
      </c>
      <c r="G14" s="75"/>
      <c r="H14" s="75"/>
      <c r="I14" s="74"/>
      <c r="J14" s="11"/>
      <c r="K14" s="6"/>
    </row>
    <row r="15" spans="1:15" s="10" customFormat="1" ht="48" customHeight="1" x14ac:dyDescent="0.25">
      <c r="A15" s="44" t="s">
        <v>32</v>
      </c>
      <c r="B15" s="21" t="s">
        <v>33</v>
      </c>
      <c r="C15" s="38"/>
      <c r="D15" s="22">
        <v>133278100</v>
      </c>
      <c r="E15" s="44" t="s">
        <v>32</v>
      </c>
      <c r="F15" s="21" t="s">
        <v>33</v>
      </c>
      <c r="G15" s="38"/>
      <c r="H15" s="22">
        <f>H16+H17+H18</f>
        <v>19300000</v>
      </c>
      <c r="I15" s="23">
        <f t="shared" ref="I15:I18" si="0">D15+H15</f>
        <v>152578100</v>
      </c>
      <c r="J15" s="11"/>
      <c r="K15" s="6"/>
    </row>
    <row r="16" spans="1:15" s="10" customFormat="1" ht="57" customHeight="1" x14ac:dyDescent="0.25">
      <c r="A16" s="45" t="s">
        <v>34</v>
      </c>
      <c r="B16" s="46" t="s">
        <v>35</v>
      </c>
      <c r="C16" s="43" t="s">
        <v>36</v>
      </c>
      <c r="D16" s="25">
        <v>69158100</v>
      </c>
      <c r="E16" s="45" t="s">
        <v>34</v>
      </c>
      <c r="F16" s="46" t="s">
        <v>35</v>
      </c>
      <c r="G16" s="43" t="s">
        <v>36</v>
      </c>
      <c r="H16" s="25">
        <v>10000000</v>
      </c>
      <c r="I16" s="23">
        <f t="shared" si="0"/>
        <v>79158100</v>
      </c>
      <c r="J16" s="11"/>
      <c r="K16" s="6"/>
    </row>
    <row r="17" spans="1:12" s="10" customFormat="1" ht="99" customHeight="1" x14ac:dyDescent="0.25">
      <c r="A17" s="45" t="s">
        <v>38</v>
      </c>
      <c r="B17" s="46" t="s">
        <v>39</v>
      </c>
      <c r="C17" s="43" t="s">
        <v>37</v>
      </c>
      <c r="D17" s="25">
        <v>5500000</v>
      </c>
      <c r="E17" s="45" t="s">
        <v>38</v>
      </c>
      <c r="F17" s="46" t="s">
        <v>39</v>
      </c>
      <c r="G17" s="43" t="s">
        <v>37</v>
      </c>
      <c r="H17" s="25">
        <v>3300000</v>
      </c>
      <c r="I17" s="23">
        <f t="shared" si="0"/>
        <v>8800000</v>
      </c>
      <c r="J17" s="11"/>
      <c r="K17" s="6"/>
    </row>
    <row r="18" spans="1:12" s="10" customFormat="1" ht="75.75" customHeight="1" x14ac:dyDescent="0.25">
      <c r="A18" s="45"/>
      <c r="B18" s="46"/>
      <c r="C18" s="43"/>
      <c r="D18" s="25"/>
      <c r="E18" s="45" t="s">
        <v>61</v>
      </c>
      <c r="F18" s="46" t="s">
        <v>62</v>
      </c>
      <c r="G18" s="43" t="s">
        <v>63</v>
      </c>
      <c r="H18" s="25">
        <v>6000000</v>
      </c>
      <c r="I18" s="23">
        <f t="shared" si="0"/>
        <v>6000000</v>
      </c>
      <c r="J18" s="11"/>
      <c r="K18" s="6"/>
    </row>
    <row r="19" spans="1:12" s="10" customFormat="1" ht="54" customHeight="1" x14ac:dyDescent="0.25">
      <c r="A19" s="34" t="s">
        <v>17</v>
      </c>
      <c r="B19" s="26" t="s">
        <v>18</v>
      </c>
      <c r="C19" s="24"/>
      <c r="D19" s="22">
        <v>117085892</v>
      </c>
      <c r="E19" s="34" t="s">
        <v>17</v>
      </c>
      <c r="F19" s="26" t="s">
        <v>18</v>
      </c>
      <c r="G19" s="24"/>
      <c r="H19" s="22">
        <f>H20+H21+H22+H28+H29+H30+H27+H25+H26+H23+H24</f>
        <v>9684646</v>
      </c>
      <c r="I19" s="23">
        <f t="shared" ref="I19" si="1">D19+H19</f>
        <v>126770538</v>
      </c>
      <c r="J19" s="11"/>
      <c r="K19" s="6"/>
      <c r="L19" s="12"/>
    </row>
    <row r="20" spans="1:12" s="10" customFormat="1" ht="76.5" customHeight="1" x14ac:dyDescent="0.25">
      <c r="A20" s="47"/>
      <c r="B20" s="48"/>
      <c r="C20" s="49"/>
      <c r="D20" s="50"/>
      <c r="E20" s="67" t="s">
        <v>22</v>
      </c>
      <c r="F20" s="68" t="s">
        <v>23</v>
      </c>
      <c r="G20" s="69" t="s">
        <v>24</v>
      </c>
      <c r="H20" s="25">
        <v>1688800</v>
      </c>
      <c r="I20" s="23">
        <f>H20+D20</f>
        <v>1688800</v>
      </c>
      <c r="J20" s="11"/>
      <c r="K20" s="6"/>
      <c r="L20" s="12"/>
    </row>
    <row r="21" spans="1:12" s="10" customFormat="1" ht="94.5" customHeight="1" x14ac:dyDescent="0.25">
      <c r="A21" s="51"/>
      <c r="B21" s="52"/>
      <c r="C21" s="53"/>
      <c r="D21" s="54"/>
      <c r="E21" s="67" t="s">
        <v>21</v>
      </c>
      <c r="F21" s="70" t="s">
        <v>27</v>
      </c>
      <c r="G21" s="70" t="s">
        <v>64</v>
      </c>
      <c r="H21" s="25">
        <v>5100000</v>
      </c>
      <c r="I21" s="23">
        <f>D21+H21</f>
        <v>5100000</v>
      </c>
      <c r="J21" s="11"/>
      <c r="K21" s="6" t="s">
        <v>9</v>
      </c>
      <c r="L21" s="12"/>
    </row>
    <row r="22" spans="1:12" s="10" customFormat="1" ht="90" customHeight="1" x14ac:dyDescent="0.25">
      <c r="A22" s="55"/>
      <c r="B22" s="48"/>
      <c r="C22" s="53"/>
      <c r="D22" s="50"/>
      <c r="E22" s="67" t="s">
        <v>21</v>
      </c>
      <c r="F22" s="68" t="s">
        <v>27</v>
      </c>
      <c r="G22" s="69" t="s">
        <v>65</v>
      </c>
      <c r="H22" s="25">
        <v>1500000</v>
      </c>
      <c r="I22" s="23">
        <f t="shared" ref="I22:I46" si="2">D22+H22</f>
        <v>1500000</v>
      </c>
      <c r="J22" s="11"/>
      <c r="K22" s="6"/>
      <c r="L22" s="12"/>
    </row>
    <row r="23" spans="1:12" s="10" customFormat="1" ht="126.75" customHeight="1" x14ac:dyDescent="0.25">
      <c r="A23" s="27" t="s">
        <v>79</v>
      </c>
      <c r="B23" s="71" t="s">
        <v>80</v>
      </c>
      <c r="C23" s="71" t="s">
        <v>81</v>
      </c>
      <c r="D23" s="25">
        <v>239329</v>
      </c>
      <c r="E23" s="27" t="s">
        <v>79</v>
      </c>
      <c r="F23" s="71" t="s">
        <v>80</v>
      </c>
      <c r="G23" s="71" t="s">
        <v>81</v>
      </c>
      <c r="H23" s="25">
        <v>-28870</v>
      </c>
      <c r="I23" s="23">
        <f t="shared" si="2"/>
        <v>210459</v>
      </c>
      <c r="J23" s="11"/>
      <c r="K23" s="6"/>
      <c r="L23" s="12"/>
    </row>
    <row r="24" spans="1:12" s="10" customFormat="1" ht="93.75" customHeight="1" x14ac:dyDescent="0.25">
      <c r="A24" s="55"/>
      <c r="B24" s="48"/>
      <c r="C24" s="53"/>
      <c r="D24" s="50"/>
      <c r="E24" s="27" t="s">
        <v>79</v>
      </c>
      <c r="F24" s="71" t="s">
        <v>80</v>
      </c>
      <c r="G24" s="71" t="s">
        <v>82</v>
      </c>
      <c r="H24" s="25">
        <v>558870</v>
      </c>
      <c r="I24" s="23">
        <f t="shared" si="2"/>
        <v>558870</v>
      </c>
      <c r="J24" s="11"/>
      <c r="K24" s="6"/>
      <c r="L24" s="12"/>
    </row>
    <row r="25" spans="1:12" s="10" customFormat="1" ht="90" customHeight="1" x14ac:dyDescent="0.25">
      <c r="A25" s="55"/>
      <c r="B25" s="48"/>
      <c r="C25" s="53"/>
      <c r="D25" s="50"/>
      <c r="E25" s="67" t="s">
        <v>73</v>
      </c>
      <c r="F25" s="68" t="s">
        <v>74</v>
      </c>
      <c r="G25" s="69" t="s">
        <v>76</v>
      </c>
      <c r="H25" s="25">
        <v>253000</v>
      </c>
      <c r="I25" s="23">
        <f t="shared" si="2"/>
        <v>253000</v>
      </c>
      <c r="J25" s="11"/>
      <c r="K25" s="6"/>
      <c r="L25" s="12"/>
    </row>
    <row r="26" spans="1:12" s="10" customFormat="1" ht="85.5" customHeight="1" x14ac:dyDescent="0.25">
      <c r="A26" s="55"/>
      <c r="B26" s="48"/>
      <c r="C26" s="53"/>
      <c r="D26" s="50"/>
      <c r="E26" s="67" t="s">
        <v>73</v>
      </c>
      <c r="F26" s="68" t="s">
        <v>74</v>
      </c>
      <c r="G26" s="69" t="s">
        <v>77</v>
      </c>
      <c r="H26" s="25">
        <v>155000</v>
      </c>
      <c r="I26" s="23">
        <f t="shared" si="2"/>
        <v>155000</v>
      </c>
      <c r="J26" s="11"/>
      <c r="K26" s="6"/>
      <c r="L26" s="12"/>
    </row>
    <row r="27" spans="1:12" s="10" customFormat="1" ht="89.25" customHeight="1" x14ac:dyDescent="0.25">
      <c r="A27" s="55"/>
      <c r="B27" s="48"/>
      <c r="C27" s="53"/>
      <c r="D27" s="50"/>
      <c r="E27" s="67" t="s">
        <v>73</v>
      </c>
      <c r="F27" s="68" t="s">
        <v>74</v>
      </c>
      <c r="G27" s="69" t="s">
        <v>75</v>
      </c>
      <c r="H27" s="25">
        <v>172000</v>
      </c>
      <c r="I27" s="23">
        <f t="shared" si="2"/>
        <v>172000</v>
      </c>
      <c r="J27" s="11"/>
      <c r="K27" s="6"/>
      <c r="L27" s="12"/>
    </row>
    <row r="28" spans="1:12" s="10" customFormat="1" ht="79.5" customHeight="1" x14ac:dyDescent="0.25">
      <c r="A28" s="67" t="s">
        <v>26</v>
      </c>
      <c r="B28" s="70" t="s">
        <v>66</v>
      </c>
      <c r="C28" s="68" t="s">
        <v>25</v>
      </c>
      <c r="D28" s="25">
        <v>54000</v>
      </c>
      <c r="E28" s="67" t="s">
        <v>26</v>
      </c>
      <c r="F28" s="70" t="s">
        <v>66</v>
      </c>
      <c r="G28" s="68" t="s">
        <v>25</v>
      </c>
      <c r="H28" s="25">
        <v>246000</v>
      </c>
      <c r="I28" s="23">
        <f t="shared" si="2"/>
        <v>300000</v>
      </c>
      <c r="J28" s="11"/>
      <c r="K28" s="6"/>
      <c r="L28" s="12"/>
    </row>
    <row r="29" spans="1:12" s="10" customFormat="1" ht="84" customHeight="1" x14ac:dyDescent="0.25">
      <c r="A29" s="67" t="s">
        <v>67</v>
      </c>
      <c r="B29" s="70" t="s">
        <v>68</v>
      </c>
      <c r="C29" s="68" t="s">
        <v>69</v>
      </c>
      <c r="D29" s="25">
        <v>967000</v>
      </c>
      <c r="E29" s="67" t="s">
        <v>67</v>
      </c>
      <c r="F29" s="68" t="s">
        <v>68</v>
      </c>
      <c r="G29" s="69" t="s">
        <v>69</v>
      </c>
      <c r="H29" s="25">
        <v>45000</v>
      </c>
      <c r="I29" s="23">
        <f t="shared" si="2"/>
        <v>1012000</v>
      </c>
      <c r="J29" s="11"/>
      <c r="K29" s="6"/>
      <c r="L29" s="12"/>
    </row>
    <row r="30" spans="1:12" s="10" customFormat="1" ht="108" customHeight="1" x14ac:dyDescent="0.25">
      <c r="A30" s="67" t="s">
        <v>70</v>
      </c>
      <c r="B30" s="68" t="s">
        <v>71</v>
      </c>
      <c r="C30" s="69" t="s">
        <v>72</v>
      </c>
      <c r="D30" s="25">
        <v>390000</v>
      </c>
      <c r="E30" s="67" t="s">
        <v>70</v>
      </c>
      <c r="F30" s="68" t="s">
        <v>71</v>
      </c>
      <c r="G30" s="69" t="s">
        <v>72</v>
      </c>
      <c r="H30" s="25">
        <v>-5154</v>
      </c>
      <c r="I30" s="23">
        <f t="shared" si="2"/>
        <v>384846</v>
      </c>
      <c r="J30" s="11"/>
      <c r="K30" s="6"/>
      <c r="L30" s="12"/>
    </row>
    <row r="31" spans="1:12" s="10" customFormat="1" ht="62.25" customHeight="1" x14ac:dyDescent="0.25">
      <c r="A31" s="56" t="s">
        <v>40</v>
      </c>
      <c r="B31" s="57" t="s">
        <v>41</v>
      </c>
      <c r="C31" s="53"/>
      <c r="D31" s="22">
        <v>33747372</v>
      </c>
      <c r="E31" s="56" t="s">
        <v>40</v>
      </c>
      <c r="F31" s="57" t="s">
        <v>41</v>
      </c>
      <c r="G31" s="53"/>
      <c r="H31" s="22">
        <f>H32+H33+H34</f>
        <v>-2700000</v>
      </c>
      <c r="I31" s="23">
        <f t="shared" si="2"/>
        <v>31047372</v>
      </c>
      <c r="J31" s="11"/>
      <c r="K31" s="6"/>
      <c r="L31" s="12"/>
    </row>
    <row r="32" spans="1:12" s="10" customFormat="1" ht="67.5" customHeight="1" x14ac:dyDescent="0.25">
      <c r="A32" s="58" t="s">
        <v>42</v>
      </c>
      <c r="B32" s="37" t="s">
        <v>43</v>
      </c>
      <c r="C32" s="37" t="s">
        <v>87</v>
      </c>
      <c r="D32" s="22">
        <v>350000</v>
      </c>
      <c r="E32" s="58" t="s">
        <v>42</v>
      </c>
      <c r="F32" s="37" t="s">
        <v>43</v>
      </c>
      <c r="G32" s="37" t="s">
        <v>87</v>
      </c>
      <c r="H32" s="25">
        <v>1600000</v>
      </c>
      <c r="I32" s="23">
        <f t="shared" si="2"/>
        <v>1950000</v>
      </c>
      <c r="J32" s="11"/>
      <c r="K32" s="6"/>
      <c r="L32" s="12"/>
    </row>
    <row r="33" spans="1:12" s="10" customFormat="1" ht="160.5" customHeight="1" x14ac:dyDescent="0.25">
      <c r="A33" s="37" t="s">
        <v>83</v>
      </c>
      <c r="B33" s="37" t="s">
        <v>84</v>
      </c>
      <c r="C33" s="37" t="s">
        <v>85</v>
      </c>
      <c r="D33" s="72">
        <v>5300000</v>
      </c>
      <c r="E33" s="37" t="s">
        <v>83</v>
      </c>
      <c r="F33" s="37" t="s">
        <v>84</v>
      </c>
      <c r="G33" s="37" t="s">
        <v>85</v>
      </c>
      <c r="H33" s="25">
        <v>-5300000</v>
      </c>
      <c r="I33" s="23">
        <f t="shared" si="2"/>
        <v>0</v>
      </c>
      <c r="J33" s="11"/>
      <c r="K33" s="6"/>
      <c r="L33" s="12"/>
    </row>
    <row r="34" spans="1:12" s="10" customFormat="1" ht="103.5" customHeight="1" x14ac:dyDescent="0.25">
      <c r="A34" s="37"/>
      <c r="B34" s="37"/>
      <c r="C34" s="37"/>
      <c r="D34" s="72"/>
      <c r="E34" s="58" t="s">
        <v>42</v>
      </c>
      <c r="F34" s="37" t="s">
        <v>43</v>
      </c>
      <c r="G34" s="37" t="s">
        <v>88</v>
      </c>
      <c r="H34" s="25">
        <v>1000000</v>
      </c>
      <c r="I34" s="23">
        <f t="shared" si="2"/>
        <v>1000000</v>
      </c>
      <c r="J34" s="11"/>
      <c r="K34" s="6"/>
      <c r="L34" s="12"/>
    </row>
    <row r="35" spans="1:12" s="10" customFormat="1" ht="36" customHeight="1" x14ac:dyDescent="0.25">
      <c r="A35" s="39">
        <v>1010000</v>
      </c>
      <c r="B35" s="59" t="s">
        <v>54</v>
      </c>
      <c r="C35" s="53"/>
      <c r="D35" s="22">
        <v>2410000</v>
      </c>
      <c r="E35" s="39">
        <v>1010000</v>
      </c>
      <c r="F35" s="59" t="s">
        <v>54</v>
      </c>
      <c r="G35" s="53"/>
      <c r="H35" s="22">
        <f>H36+H37</f>
        <v>420000</v>
      </c>
      <c r="I35" s="23">
        <f t="shared" si="2"/>
        <v>2830000</v>
      </c>
      <c r="J35" s="11"/>
      <c r="K35" s="6"/>
      <c r="L35" s="12"/>
    </row>
    <row r="36" spans="1:12" s="10" customFormat="1" ht="57.75" customHeight="1" x14ac:dyDescent="0.25">
      <c r="A36" s="39"/>
      <c r="B36" s="59"/>
      <c r="C36" s="53"/>
      <c r="D36" s="22"/>
      <c r="E36" s="66">
        <v>1014060</v>
      </c>
      <c r="F36" s="37" t="s">
        <v>55</v>
      </c>
      <c r="G36" s="24" t="s">
        <v>56</v>
      </c>
      <c r="H36" s="25">
        <v>20000</v>
      </c>
      <c r="I36" s="23">
        <f t="shared" si="2"/>
        <v>20000</v>
      </c>
      <c r="J36" s="11"/>
      <c r="K36" s="6"/>
      <c r="L36" s="12"/>
    </row>
    <row r="37" spans="1:12" s="10" customFormat="1" ht="92.25" customHeight="1" x14ac:dyDescent="0.25">
      <c r="A37" s="39"/>
      <c r="B37" s="59"/>
      <c r="C37" s="53"/>
      <c r="D37" s="22"/>
      <c r="E37" s="66">
        <v>1014060</v>
      </c>
      <c r="F37" s="37" t="s">
        <v>55</v>
      </c>
      <c r="G37" s="24" t="s">
        <v>89</v>
      </c>
      <c r="H37" s="25">
        <v>400000</v>
      </c>
      <c r="I37" s="23">
        <f t="shared" si="2"/>
        <v>400000</v>
      </c>
      <c r="J37" s="11"/>
      <c r="K37" s="6"/>
      <c r="L37" s="12"/>
    </row>
    <row r="38" spans="1:12" s="10" customFormat="1" ht="84" customHeight="1" x14ac:dyDescent="0.25">
      <c r="A38" s="44" t="s">
        <v>57</v>
      </c>
      <c r="B38" s="44" t="s">
        <v>58</v>
      </c>
      <c r="C38" s="53"/>
      <c r="D38" s="22">
        <v>4112200</v>
      </c>
      <c r="E38" s="44" t="s">
        <v>57</v>
      </c>
      <c r="F38" s="44" t="s">
        <v>58</v>
      </c>
      <c r="G38" s="53"/>
      <c r="H38" s="22">
        <f>H39</f>
        <v>500000</v>
      </c>
      <c r="I38" s="23">
        <f t="shared" si="2"/>
        <v>4612200</v>
      </c>
      <c r="J38" s="11"/>
      <c r="K38" s="6"/>
      <c r="L38" s="12"/>
    </row>
    <row r="39" spans="1:12" s="10" customFormat="1" ht="84" customHeight="1" x14ac:dyDescent="0.25">
      <c r="A39" s="51"/>
      <c r="B39" s="52"/>
      <c r="C39" s="53"/>
      <c r="D39" s="54"/>
      <c r="E39" s="27" t="s">
        <v>59</v>
      </c>
      <c r="F39" s="37" t="s">
        <v>60</v>
      </c>
      <c r="G39" s="24" t="s">
        <v>78</v>
      </c>
      <c r="H39" s="25">
        <v>500000</v>
      </c>
      <c r="I39" s="23">
        <f t="shared" si="2"/>
        <v>500000</v>
      </c>
      <c r="J39" s="11"/>
      <c r="K39" s="6"/>
      <c r="L39" s="12"/>
    </row>
    <row r="40" spans="1:12" s="10" customFormat="1" ht="84" customHeight="1" x14ac:dyDescent="0.25">
      <c r="A40" s="62" t="s">
        <v>50</v>
      </c>
      <c r="B40" s="63" t="s">
        <v>51</v>
      </c>
      <c r="C40" s="53"/>
      <c r="D40" s="22">
        <v>1163165640</v>
      </c>
      <c r="E40" s="62" t="s">
        <v>50</v>
      </c>
      <c r="F40" s="63" t="s">
        <v>51</v>
      </c>
      <c r="G40" s="53"/>
      <c r="H40" s="22">
        <f>H41</f>
        <v>65989100</v>
      </c>
      <c r="I40" s="23">
        <f>D40+H40</f>
        <v>1229154740</v>
      </c>
      <c r="J40" s="11"/>
      <c r="K40" s="6"/>
      <c r="L40" s="12"/>
    </row>
    <row r="41" spans="1:12" s="10" customFormat="1" ht="71.25" customHeight="1" x14ac:dyDescent="0.25">
      <c r="A41" s="65">
        <v>1217640</v>
      </c>
      <c r="B41" s="64" t="s">
        <v>53</v>
      </c>
      <c r="C41" s="43" t="s">
        <v>52</v>
      </c>
      <c r="D41" s="25">
        <v>9000000</v>
      </c>
      <c r="E41" s="65">
        <v>1217640</v>
      </c>
      <c r="F41" s="64" t="s">
        <v>53</v>
      </c>
      <c r="G41" s="43" t="s">
        <v>52</v>
      </c>
      <c r="H41" s="25">
        <v>65989100</v>
      </c>
      <c r="I41" s="23">
        <f>D41+H41</f>
        <v>74989100</v>
      </c>
      <c r="J41" s="11"/>
      <c r="K41" s="6"/>
      <c r="L41" s="12"/>
    </row>
    <row r="42" spans="1:12" s="10" customFormat="1" ht="75" customHeight="1" x14ac:dyDescent="0.25">
      <c r="A42" s="40" t="s">
        <v>28</v>
      </c>
      <c r="B42" s="40" t="s">
        <v>29</v>
      </c>
      <c r="C42" s="24"/>
      <c r="D42" s="22">
        <v>13480000</v>
      </c>
      <c r="E42" s="40" t="s">
        <v>28</v>
      </c>
      <c r="F42" s="40" t="s">
        <v>29</v>
      </c>
      <c r="G42" s="24"/>
      <c r="H42" s="22">
        <f>H43+H44</f>
        <v>1840000</v>
      </c>
      <c r="I42" s="23">
        <f t="shared" si="2"/>
        <v>15320000</v>
      </c>
      <c r="J42" s="11"/>
      <c r="K42" s="6"/>
      <c r="L42" s="12"/>
    </row>
    <row r="43" spans="1:12" s="10" customFormat="1" ht="74.25" customHeight="1" x14ac:dyDescent="0.25">
      <c r="A43" s="41"/>
      <c r="B43" s="42"/>
      <c r="C43" s="42"/>
      <c r="D43" s="25"/>
      <c r="E43" s="41" t="s">
        <v>30</v>
      </c>
      <c r="F43" s="42" t="s">
        <v>31</v>
      </c>
      <c r="G43" s="42" t="s">
        <v>44</v>
      </c>
      <c r="H43" s="25">
        <v>350000</v>
      </c>
      <c r="I43" s="23">
        <f t="shared" si="2"/>
        <v>350000</v>
      </c>
      <c r="J43" s="11"/>
      <c r="K43" s="6"/>
      <c r="L43" s="12"/>
    </row>
    <row r="44" spans="1:12" s="10" customFormat="1" ht="99" customHeight="1" x14ac:dyDescent="0.25">
      <c r="A44" s="41"/>
      <c r="B44" s="42"/>
      <c r="C44" s="42"/>
      <c r="D44" s="25"/>
      <c r="E44" s="41" t="s">
        <v>30</v>
      </c>
      <c r="F44" s="42" t="s">
        <v>31</v>
      </c>
      <c r="G44" s="42" t="s">
        <v>90</v>
      </c>
      <c r="H44" s="25">
        <v>1490000</v>
      </c>
      <c r="I44" s="23">
        <f t="shared" si="2"/>
        <v>1490000</v>
      </c>
      <c r="J44" s="11"/>
      <c r="K44" s="6"/>
      <c r="L44" s="12"/>
    </row>
    <row r="45" spans="1:12" s="10" customFormat="1" ht="42" customHeight="1" x14ac:dyDescent="0.25">
      <c r="A45" s="56" t="s">
        <v>45</v>
      </c>
      <c r="B45" s="59" t="s">
        <v>46</v>
      </c>
      <c r="C45" s="43"/>
      <c r="D45" s="22">
        <v>31605180</v>
      </c>
      <c r="E45" s="56" t="s">
        <v>45</v>
      </c>
      <c r="F45" s="59" t="s">
        <v>46</v>
      </c>
      <c r="G45" s="43"/>
      <c r="H45" s="22">
        <f>H46</f>
        <v>4500000</v>
      </c>
      <c r="I45" s="23">
        <f t="shared" si="2"/>
        <v>36105180</v>
      </c>
      <c r="J45" s="11"/>
      <c r="K45" s="6"/>
      <c r="L45" s="12"/>
    </row>
    <row r="46" spans="1:12" s="10" customFormat="1" ht="81.75" customHeight="1" x14ac:dyDescent="0.25">
      <c r="A46" s="60" t="s">
        <v>47</v>
      </c>
      <c r="B46" s="61" t="s">
        <v>48</v>
      </c>
      <c r="C46" s="43" t="s">
        <v>49</v>
      </c>
      <c r="D46" s="25">
        <v>12540000</v>
      </c>
      <c r="E46" s="60" t="s">
        <v>47</v>
      </c>
      <c r="F46" s="61" t="s">
        <v>48</v>
      </c>
      <c r="G46" s="43" t="s">
        <v>49</v>
      </c>
      <c r="H46" s="25">
        <v>4500000</v>
      </c>
      <c r="I46" s="23">
        <f t="shared" si="2"/>
        <v>17040000</v>
      </c>
      <c r="J46" s="11"/>
      <c r="K46" s="6"/>
      <c r="L46" s="12"/>
    </row>
    <row r="47" spans="1:12" ht="38.25" customHeight="1" x14ac:dyDescent="0.25">
      <c r="A47" s="30"/>
      <c r="B47" s="33" t="s">
        <v>12</v>
      </c>
      <c r="C47" s="31"/>
      <c r="D47" s="29">
        <v>1705196474</v>
      </c>
      <c r="E47" s="32"/>
      <c r="F47" s="32"/>
      <c r="G47" s="31" t="s">
        <v>9</v>
      </c>
      <c r="H47" s="29">
        <f>H45+H42+H40+H38+H35+H31+H19+H15</f>
        <v>99533746</v>
      </c>
      <c r="I47" s="28">
        <f t="shared" ref="I47" si="3">D47+H47</f>
        <v>1804730220</v>
      </c>
    </row>
    <row r="48" spans="1:12" ht="92.25" customHeight="1" x14ac:dyDescent="0.3">
      <c r="A48" s="4"/>
      <c r="B48" s="4"/>
      <c r="C48" s="8"/>
      <c r="D48" s="4"/>
      <c r="E48" s="4"/>
      <c r="F48" s="7"/>
      <c r="G48" s="4"/>
      <c r="H48" s="4" t="s">
        <v>9</v>
      </c>
      <c r="I48" s="4"/>
    </row>
    <row r="49" spans="3:10" ht="71.25" customHeight="1" x14ac:dyDescent="0.3">
      <c r="C49" s="9"/>
      <c r="D49" s="7"/>
      <c r="E49" s="7"/>
      <c r="F49" s="4"/>
    </row>
    <row r="50" spans="3:10" ht="81.75" hidden="1" customHeight="1" x14ac:dyDescent="0.3">
      <c r="C50" s="9"/>
    </row>
    <row r="51" spans="3:10" ht="75.75" hidden="1" customHeight="1" x14ac:dyDescent="0.3">
      <c r="C51" s="9"/>
    </row>
    <row r="52" spans="3:10" ht="100.5" hidden="1" customHeight="1" x14ac:dyDescent="0.3">
      <c r="C52" s="9"/>
      <c r="D52" s="14"/>
    </row>
    <row r="53" spans="3:10" ht="48.75" hidden="1" customHeight="1" x14ac:dyDescent="0.3">
      <c r="C53" s="9"/>
    </row>
    <row r="54" spans="3:10" ht="48.75" hidden="1" customHeight="1" x14ac:dyDescent="0.25"/>
    <row r="55" spans="3:10" ht="48.75" hidden="1" customHeight="1" x14ac:dyDescent="0.25"/>
    <row r="56" spans="3:10" ht="48.75" hidden="1" customHeight="1" x14ac:dyDescent="0.25"/>
    <row r="57" spans="3:10" ht="48.75" hidden="1" customHeight="1" x14ac:dyDescent="0.25"/>
    <row r="58" spans="3:10" ht="48.75" hidden="1" customHeight="1" x14ac:dyDescent="0.25"/>
    <row r="59" spans="3:10" ht="120" customHeight="1" x14ac:dyDescent="0.25"/>
    <row r="60" spans="3:10" ht="82.5" customHeight="1" x14ac:dyDescent="0.25"/>
    <row r="61" spans="3:10" ht="57" customHeight="1" x14ac:dyDescent="0.25">
      <c r="J61" s="2"/>
    </row>
    <row r="62" spans="3:10" ht="112.5" customHeight="1" x14ac:dyDescent="0.25">
      <c r="J62" s="2"/>
    </row>
    <row r="63" spans="3:10" ht="165" customHeight="1" x14ac:dyDescent="0.25">
      <c r="J63" s="2"/>
    </row>
    <row r="64" spans="3:10" ht="95.25" customHeight="1" x14ac:dyDescent="0.25">
      <c r="J64" s="2"/>
    </row>
    <row r="65" spans="10:10" ht="38.25" customHeight="1" x14ac:dyDescent="0.25">
      <c r="J65" s="2"/>
    </row>
    <row r="66" spans="10:10" ht="13.8" x14ac:dyDescent="0.25">
      <c r="J66" s="2"/>
    </row>
    <row r="67" spans="10:10" ht="15.75" customHeight="1" x14ac:dyDescent="0.25">
      <c r="J67" s="2"/>
    </row>
    <row r="69" spans="10:10" ht="12.75" customHeight="1" x14ac:dyDescent="0.25"/>
    <row r="70" spans="10:10" ht="12.75" customHeight="1" x14ac:dyDescent="0.25"/>
    <row r="71" spans="10:10" ht="12.75" customHeight="1" x14ac:dyDescent="0.25"/>
    <row r="72" spans="10:10" ht="12.75" customHeight="1" x14ac:dyDescent="0.25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1811023622047245" header="0.31496062992125984" footer="0.31496062992125984"/>
  <pageSetup paperSize="9" scale="61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Інформація</vt:lpstr>
      <vt:lpstr>Інформація!Область_печати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2025-07-29T09:37:46Z</cp:lastPrinted>
  <dcterms:created xsi:type="dcterms:W3CDTF">2021-02-12T11:43:33Z</dcterms:created>
  <dcterms:modified xsi:type="dcterms:W3CDTF">2025-07-29T11:20:18Z</dcterms:modified>
</cp:coreProperties>
</file>