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1\документи\Додатки виконком\Dod_3_15_do_zv\2025\І КВАРТАЛ\"/>
    </mc:Choice>
  </mc:AlternateContent>
  <bookViews>
    <workbookView xWindow="0" yWindow="0" windowWidth="28620" windowHeight="11385"/>
  </bookViews>
  <sheets>
    <sheet name="d-2" sheetId="1" r:id="rId1"/>
  </sheets>
  <definedNames>
    <definedName name="Z_2D51538E_3B7A_4604_BEAF_8334E6CBF056_.wvu.Rows" localSheetId="0" hidden="1">'d-2'!$20:$20</definedName>
    <definedName name="Z_E105436A_D79A_4295_995A_E824F477340A_.wvu.Rows" localSheetId="0" hidden="1">'d-2'!#REF!,'d-2'!$21:$21</definedName>
  </definedNames>
  <calcPr calcId="162913"/>
</workbook>
</file>

<file path=xl/calcChain.xml><?xml version="1.0" encoding="utf-8"?>
<calcChain xmlns="http://schemas.openxmlformats.org/spreadsheetml/2006/main">
  <c r="C25" i="1" l="1"/>
  <c r="E25" i="1"/>
  <c r="G25" i="1" l="1"/>
  <c r="D11" i="1"/>
  <c r="G26" i="1" l="1"/>
  <c r="E38" i="1" l="1"/>
  <c r="C38" i="1"/>
  <c r="G37" i="1"/>
  <c r="G36" i="1"/>
  <c r="G35" i="1"/>
  <c r="G34" i="1"/>
  <c r="G33" i="1"/>
  <c r="G32" i="1"/>
  <c r="G31" i="1"/>
  <c r="G30" i="1"/>
  <c r="G29" i="1"/>
  <c r="G21" i="1"/>
  <c r="G20" i="1"/>
  <c r="G19" i="1"/>
  <c r="G18" i="1"/>
  <c r="G17" i="1"/>
  <c r="G16" i="1"/>
  <c r="G15" i="1"/>
  <c r="G14" i="1"/>
  <c r="G13" i="1"/>
  <c r="G12" i="1"/>
  <c r="G11" i="1"/>
  <c r="F36" i="1" l="1"/>
  <c r="E40" i="1"/>
  <c r="F21" i="1"/>
  <c r="F11" i="1"/>
  <c r="F13" i="1"/>
  <c r="F15" i="1"/>
  <c r="F17" i="1"/>
  <c r="F19" i="1"/>
  <c r="F12" i="1"/>
  <c r="F14" i="1"/>
  <c r="F16" i="1"/>
  <c r="F18" i="1"/>
  <c r="F20" i="1"/>
  <c r="E27" i="1"/>
  <c r="D36" i="1"/>
  <c r="G38" i="1"/>
  <c r="G40" i="1" s="1"/>
  <c r="C40" i="1"/>
  <c r="D21" i="1"/>
  <c r="C27" i="1"/>
  <c r="F29" i="1"/>
  <c r="F31" i="1"/>
  <c r="F33" i="1"/>
  <c r="F35" i="1"/>
  <c r="F37" i="1"/>
  <c r="F30" i="1"/>
  <c r="F32" i="1"/>
  <c r="F34" i="1"/>
  <c r="D35" i="1"/>
  <c r="D29" i="1"/>
  <c r="D31" i="1"/>
  <c r="D33" i="1"/>
  <c r="D30" i="1"/>
  <c r="D32" i="1"/>
  <c r="D34" i="1"/>
  <c r="D16" i="1"/>
  <c r="D12" i="1"/>
  <c r="D14" i="1"/>
  <c r="D18" i="1"/>
  <c r="D20" i="1"/>
  <c r="D13" i="1"/>
  <c r="D15" i="1"/>
  <c r="D17" i="1"/>
  <c r="D19" i="1"/>
  <c r="D37" i="1"/>
  <c r="D25" i="1" l="1"/>
  <c r="F25" i="1"/>
  <c r="F38" i="1"/>
  <c r="E41" i="1"/>
  <c r="G27" i="1"/>
  <c r="C41" i="1"/>
  <c r="D38" i="1"/>
  <c r="G41" i="1" l="1"/>
</calcChain>
</file>

<file path=xl/sharedStrings.xml><?xml version="1.0" encoding="utf-8"?>
<sst xmlns="http://schemas.openxmlformats.org/spreadsheetml/2006/main" count="61" uniqueCount="44">
  <si>
    <t>Додаток 2</t>
  </si>
  <si>
    <t>Виконання</t>
  </si>
  <si>
    <t xml:space="preserve"> тис.грн.</t>
  </si>
  <si>
    <t>Код функціональної класифікації</t>
  </si>
  <si>
    <t>Сума</t>
  </si>
  <si>
    <t>% до загальної суми</t>
  </si>
  <si>
    <t>% виконання  до річного плану</t>
  </si>
  <si>
    <t>0100</t>
  </si>
  <si>
    <t>Державне управління</t>
  </si>
  <si>
    <t>1000</t>
  </si>
  <si>
    <t>Освіта</t>
  </si>
  <si>
    <t>2000</t>
  </si>
  <si>
    <t>Охорона здоров"я</t>
  </si>
  <si>
    <t>3000</t>
  </si>
  <si>
    <t>Соціальний захист та соціальне забезпечення</t>
  </si>
  <si>
    <t>4000</t>
  </si>
  <si>
    <t>Культура і мистецтво</t>
  </si>
  <si>
    <t>5000</t>
  </si>
  <si>
    <t>Фізична культура і спорт</t>
  </si>
  <si>
    <t>6000</t>
  </si>
  <si>
    <t>Житлово - комунальне господарство</t>
  </si>
  <si>
    <t>7000</t>
  </si>
  <si>
    <t>Економічна діяльність</t>
  </si>
  <si>
    <t>8000</t>
  </si>
  <si>
    <t xml:space="preserve">Інша діяльність </t>
  </si>
  <si>
    <t>9000</t>
  </si>
  <si>
    <t>Міжбюджетні трансферти</t>
  </si>
  <si>
    <t>Всього видатків загального фонду:</t>
  </si>
  <si>
    <t>Видатки спеціального фонду</t>
  </si>
  <si>
    <t>Охорона здоров’я</t>
  </si>
  <si>
    <t>Соціальний захист та соціал.забезпечення населення</t>
  </si>
  <si>
    <t>Житлово-комунальне господарство</t>
  </si>
  <si>
    <t>Інша діяльність</t>
  </si>
  <si>
    <t>Разом видатків  спеціального фонду</t>
  </si>
  <si>
    <t xml:space="preserve">Разом видатків  </t>
  </si>
  <si>
    <t>Міський голова</t>
  </si>
  <si>
    <t>Сергій НАДАЛ</t>
  </si>
  <si>
    <t>до рішення виконавчого комітету</t>
  </si>
  <si>
    <t>Кредитування</t>
  </si>
  <si>
    <t>Разом видатків</t>
  </si>
  <si>
    <t>Всього видатків по спеціальному фонду</t>
  </si>
  <si>
    <t>Уточнений план на   2025 рік</t>
  </si>
  <si>
    <t>Фактично використано  за  І квартал 2025 року</t>
  </si>
  <si>
    <t>видаткової частини бюджету Тернопільської міської територіальної громади за  І квартал 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</si>
</sst>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2"/>
      <name val="Times New Roman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 Cyr"/>
      <charset val="204"/>
    </font>
    <font>
      <sz val="11"/>
      <color theme="1"/>
      <name val="Calibri"/>
      <family val="2"/>
      <charset val="1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2">
    <xf numFmtId="0" fontId="0" fillId="0" borderId="0" xfId="0"/>
    <xf numFmtId="0" fontId="0" fillId="0" borderId="0" xfId="0" applyBorder="1"/>
    <xf numFmtId="0" fontId="0" fillId="0" borderId="12" xfId="0" applyBorder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 shrinkToFi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wrapText="1" shrinkToFit="1"/>
    </xf>
    <xf numFmtId="0" fontId="6" fillId="0" borderId="0" xfId="0" applyFont="1"/>
    <xf numFmtId="0" fontId="4" fillId="0" borderId="5" xfId="0" applyFont="1" applyBorder="1" applyAlignment="1">
      <alignment horizontal="center" vertical="top" wrapText="1" shrinkToFit="1"/>
    </xf>
    <xf numFmtId="0" fontId="7" fillId="0" borderId="8" xfId="0" applyFont="1" applyBorder="1" applyAlignment="1">
      <alignment horizontal="center" vertical="top" wrapText="1" shrinkToFit="1"/>
    </xf>
    <xf numFmtId="0" fontId="7" fillId="0" borderId="9" xfId="0" applyFont="1" applyBorder="1" applyAlignment="1">
      <alignment horizontal="center" vertical="top" wrapText="1" shrinkToFit="1"/>
    </xf>
    <xf numFmtId="49" fontId="4" fillId="0" borderId="8" xfId="0" applyNumberFormat="1" applyFont="1" applyBorder="1"/>
    <xf numFmtId="0" fontId="4" fillId="0" borderId="7" xfId="0" applyFont="1" applyBorder="1" applyAlignment="1">
      <alignment horizontal="center" vertical="center" wrapText="1" shrinkToFit="1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4" fontId="4" fillId="0" borderId="8" xfId="0" applyNumberFormat="1" applyFont="1" applyBorder="1" applyAlignment="1" applyProtection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4" fillId="0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 shrinkToFit="1"/>
    </xf>
    <xf numFmtId="164" fontId="5" fillId="0" borderId="8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wrapText="1" shrinkToFit="1"/>
    </xf>
    <xf numFmtId="164" fontId="4" fillId="0" borderId="8" xfId="0" applyNumberFormat="1" applyFont="1" applyBorder="1" applyAlignment="1" applyProtection="1">
      <alignment horizontal="center" vertical="center" wrapText="1"/>
      <protection locked="0"/>
    </xf>
    <xf numFmtId="164" fontId="4" fillId="0" borderId="8" xfId="0" applyNumberFormat="1" applyFont="1" applyBorder="1" applyAlignment="1" applyProtection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wrapText="1" shrinkToFit="1"/>
    </xf>
    <xf numFmtId="0" fontId="4" fillId="0" borderId="0" xfId="0" applyFont="1" applyAlignment="1">
      <alignment horizontal="left"/>
    </xf>
    <xf numFmtId="0" fontId="5" fillId="0" borderId="8" xfId="0" applyFont="1" applyBorder="1" applyAlignment="1">
      <alignment horizontal="center" vertical="center" wrapText="1" shrinkToFit="1"/>
    </xf>
    <xf numFmtId="0" fontId="4" fillId="0" borderId="8" xfId="0" applyFont="1" applyBorder="1" applyAlignment="1">
      <alignment horizontal="center" vertical="center" wrapText="1" shrinkToFit="1"/>
    </xf>
    <xf numFmtId="164" fontId="4" fillId="0" borderId="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 shrinkToFit="1"/>
    </xf>
    <xf numFmtId="0" fontId="7" fillId="0" borderId="6" xfId="0" applyFont="1" applyBorder="1" applyAlignment="1">
      <alignment horizontal="center" wrapText="1" shrinkToFit="1"/>
    </xf>
    <xf numFmtId="0" fontId="4" fillId="0" borderId="2" xfId="0" applyFont="1" applyBorder="1" applyAlignment="1">
      <alignment horizontal="center" wrapText="1" shrinkToFit="1"/>
    </xf>
    <xf numFmtId="0" fontId="4" fillId="0" borderId="7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vertical="top" wrapText="1" shrinkToFit="1"/>
    </xf>
    <xf numFmtId="0" fontId="5" fillId="0" borderId="2" xfId="0" applyFont="1" applyBorder="1" applyAlignment="1">
      <alignment horizontal="center" vertical="top" wrapText="1" shrinkToFit="1"/>
    </xf>
    <xf numFmtId="0" fontId="5" fillId="0" borderId="4" xfId="0" applyFont="1" applyBorder="1" applyAlignment="1">
      <alignment horizontal="center" vertical="top" wrapText="1" shrinkToFi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showRuler="0" view="pageBreakPreview" zoomScaleSheetLayoutView="100" workbookViewId="0">
      <selection activeCell="C41" sqref="C41"/>
    </sheetView>
  </sheetViews>
  <sheetFormatPr defaultRowHeight="15.75" x14ac:dyDescent="0.25"/>
  <cols>
    <col min="1" max="1" width="9.875" style="4" customWidth="1"/>
    <col min="2" max="2" width="37.75" style="5" customWidth="1"/>
    <col min="3" max="3" width="11.375" style="4" customWidth="1"/>
    <col min="4" max="4" width="11" style="4" customWidth="1"/>
    <col min="5" max="5" width="11.375" style="4" customWidth="1"/>
    <col min="6" max="6" width="10.75" style="4" customWidth="1"/>
    <col min="7" max="7" width="11" style="4" customWidth="1"/>
  </cols>
  <sheetData>
    <row r="1" spans="1:7" x14ac:dyDescent="0.25">
      <c r="E1" s="6"/>
      <c r="F1" s="6"/>
      <c r="G1" s="7" t="s">
        <v>0</v>
      </c>
    </row>
    <row r="2" spans="1:7" x14ac:dyDescent="0.25">
      <c r="E2" s="6"/>
      <c r="F2" s="6"/>
      <c r="G2" s="7" t="s">
        <v>37</v>
      </c>
    </row>
    <row r="3" spans="1:7" x14ac:dyDescent="0.25">
      <c r="E3" s="6"/>
      <c r="F3" s="6"/>
      <c r="G3" s="7"/>
    </row>
    <row r="4" spans="1:7" ht="9" customHeight="1" x14ac:dyDescent="0.25">
      <c r="B4" s="7"/>
      <c r="C4" s="8"/>
      <c r="D4" s="8"/>
      <c r="E4" s="6"/>
      <c r="F4" s="6"/>
      <c r="G4" s="7"/>
    </row>
    <row r="5" spans="1:7" x14ac:dyDescent="0.25">
      <c r="A5" s="34" t="s">
        <v>1</v>
      </c>
      <c r="B5" s="34"/>
      <c r="C5" s="34"/>
      <c r="D5" s="34"/>
      <c r="E5" s="34"/>
      <c r="F5" s="34"/>
      <c r="G5" s="34"/>
    </row>
    <row r="6" spans="1:7" ht="21" customHeight="1" x14ac:dyDescent="0.25">
      <c r="A6" s="34" t="s">
        <v>43</v>
      </c>
      <c r="B6" s="34"/>
      <c r="C6" s="34"/>
      <c r="D6" s="34"/>
      <c r="E6" s="34"/>
      <c r="F6" s="34"/>
      <c r="G6" s="34"/>
    </row>
    <row r="7" spans="1:7" ht="10.5" customHeight="1" x14ac:dyDescent="0.25">
      <c r="A7" s="34"/>
      <c r="B7" s="34"/>
      <c r="C7" s="34"/>
      <c r="D7" s="34"/>
      <c r="E7" s="34"/>
      <c r="F7" s="34"/>
      <c r="G7" s="34"/>
    </row>
    <row r="8" spans="1:7" ht="19.5" customHeight="1" thickBot="1" x14ac:dyDescent="0.3">
      <c r="G8" s="9" t="s">
        <v>2</v>
      </c>
    </row>
    <row r="9" spans="1:7" ht="46.5" customHeight="1" x14ac:dyDescent="0.25">
      <c r="A9" s="35" t="s">
        <v>3</v>
      </c>
      <c r="B9" s="37"/>
      <c r="C9" s="39" t="s">
        <v>41</v>
      </c>
      <c r="D9" s="40"/>
      <c r="E9" s="41" t="s">
        <v>42</v>
      </c>
      <c r="F9" s="41"/>
      <c r="G9" s="10"/>
    </row>
    <row r="10" spans="1:7" ht="54.75" customHeight="1" x14ac:dyDescent="0.25">
      <c r="A10" s="36"/>
      <c r="B10" s="38"/>
      <c r="C10" s="11" t="s">
        <v>4</v>
      </c>
      <c r="D10" s="11" t="s">
        <v>5</v>
      </c>
      <c r="E10" s="11" t="s">
        <v>4</v>
      </c>
      <c r="F10" s="11" t="s">
        <v>5</v>
      </c>
      <c r="G10" s="12" t="s">
        <v>6</v>
      </c>
    </row>
    <row r="11" spans="1:7" ht="17.25" customHeight="1" x14ac:dyDescent="0.25">
      <c r="A11" s="13" t="s">
        <v>7</v>
      </c>
      <c r="B11" s="14" t="s">
        <v>8</v>
      </c>
      <c r="C11" s="15">
        <v>301416.3</v>
      </c>
      <c r="D11" s="16">
        <f>C11/C25*100</f>
        <v>8.8698764152264271</v>
      </c>
      <c r="E11" s="16">
        <v>63183.8</v>
      </c>
      <c r="F11" s="16">
        <f>E11/E25*100</f>
        <v>7.8956082914146481</v>
      </c>
      <c r="G11" s="17">
        <f>E11/C11*100</f>
        <v>20.962303631223662</v>
      </c>
    </row>
    <row r="12" spans="1:7" x14ac:dyDescent="0.25">
      <c r="A12" s="13" t="s">
        <v>9</v>
      </c>
      <c r="B12" s="14" t="s">
        <v>10</v>
      </c>
      <c r="C12" s="15">
        <v>1595236.3</v>
      </c>
      <c r="D12" s="16">
        <f>C12/C25*100</f>
        <v>46.943542316998354</v>
      </c>
      <c r="E12" s="16">
        <v>417076.7</v>
      </c>
      <c r="F12" s="16">
        <f>E12/E25*100</f>
        <v>52.118964840289117</v>
      </c>
      <c r="G12" s="17">
        <f t="shared" ref="G12:G20" si="0">E12/C12*100</f>
        <v>26.145135990197815</v>
      </c>
    </row>
    <row r="13" spans="1:7" x14ac:dyDescent="0.25">
      <c r="A13" s="13" t="s">
        <v>11</v>
      </c>
      <c r="B13" s="14" t="s">
        <v>12</v>
      </c>
      <c r="C13" s="15">
        <v>132281.70000000001</v>
      </c>
      <c r="D13" s="16">
        <f>C13/C25*100</f>
        <v>3.8926970140501949</v>
      </c>
      <c r="E13" s="16">
        <v>29378.3</v>
      </c>
      <c r="F13" s="16">
        <f>E13/E25*100</f>
        <v>3.6711870616782618</v>
      </c>
      <c r="G13" s="17">
        <f t="shared" si="0"/>
        <v>22.208892084090238</v>
      </c>
    </row>
    <row r="14" spans="1:7" ht="31.5" x14ac:dyDescent="0.25">
      <c r="A14" s="13" t="s">
        <v>13</v>
      </c>
      <c r="B14" s="14" t="s">
        <v>14</v>
      </c>
      <c r="C14" s="15">
        <v>280674.3</v>
      </c>
      <c r="D14" s="16">
        <f>C14/C25*100</f>
        <v>8.2594947716171507</v>
      </c>
      <c r="E14" s="16">
        <v>63591.8</v>
      </c>
      <c r="F14" s="16">
        <f>E14/E25*100</f>
        <v>7.9465930087456282</v>
      </c>
      <c r="G14" s="17">
        <f t="shared" si="0"/>
        <v>22.656794726129185</v>
      </c>
    </row>
    <row r="15" spans="1:7" ht="29.25" customHeight="1" x14ac:dyDescent="0.25">
      <c r="A15" s="13" t="s">
        <v>15</v>
      </c>
      <c r="B15" s="14" t="s">
        <v>16</v>
      </c>
      <c r="C15" s="15">
        <v>47707.7</v>
      </c>
      <c r="D15" s="16">
        <f>C15/C25*100</f>
        <v>1.4039101503624649</v>
      </c>
      <c r="E15" s="16">
        <v>9694.5</v>
      </c>
      <c r="F15" s="16">
        <f>E15/E25*100</f>
        <v>1.2114493680519263</v>
      </c>
      <c r="G15" s="17">
        <f t="shared" si="0"/>
        <v>20.320619103415176</v>
      </c>
    </row>
    <row r="16" spans="1:7" x14ac:dyDescent="0.25">
      <c r="A16" s="13" t="s">
        <v>17</v>
      </c>
      <c r="B16" s="14" t="s">
        <v>18</v>
      </c>
      <c r="C16" s="15">
        <v>96443.6</v>
      </c>
      <c r="D16" s="16">
        <f>C16/C25*100</f>
        <v>2.8380774796835193</v>
      </c>
      <c r="E16" s="16">
        <v>19744.099999999999</v>
      </c>
      <c r="F16" s="16">
        <f>E16/E25*100</f>
        <v>2.467272934937752</v>
      </c>
      <c r="G16" s="17">
        <f t="shared" si="0"/>
        <v>20.472172336992809</v>
      </c>
    </row>
    <row r="17" spans="1:7" x14ac:dyDescent="0.25">
      <c r="A17" s="13" t="s">
        <v>19</v>
      </c>
      <c r="B17" s="14" t="s">
        <v>20</v>
      </c>
      <c r="C17" s="15">
        <v>528770.69999999995</v>
      </c>
      <c r="D17" s="16">
        <f>C17/C25*100</f>
        <v>15.560308984592963</v>
      </c>
      <c r="E17" s="16">
        <v>105226.3</v>
      </c>
      <c r="F17" s="16">
        <f>E17/E25*100</f>
        <v>13.149345983541433</v>
      </c>
      <c r="G17" s="17">
        <f t="shared" si="0"/>
        <v>19.900176012021848</v>
      </c>
    </row>
    <row r="18" spans="1:7" x14ac:dyDescent="0.25">
      <c r="A18" s="13" t="s">
        <v>21</v>
      </c>
      <c r="B18" s="14" t="s">
        <v>22</v>
      </c>
      <c r="C18" s="15">
        <v>93161.600000000006</v>
      </c>
      <c r="D18" s="16">
        <f>C18/C25*100</f>
        <v>2.7414969882012299</v>
      </c>
      <c r="E18" s="16">
        <v>15720.6</v>
      </c>
      <c r="F18" s="16">
        <f>E18/E25*100</f>
        <v>1.964486145277953</v>
      </c>
      <c r="G18" s="17">
        <f>E18/C18*100</f>
        <v>16.874549170473671</v>
      </c>
    </row>
    <row r="19" spans="1:7" ht="16.5" customHeight="1" x14ac:dyDescent="0.25">
      <c r="A19" s="13" t="s">
        <v>23</v>
      </c>
      <c r="B19" s="14" t="s">
        <v>24</v>
      </c>
      <c r="C19" s="18">
        <v>81138.600000000006</v>
      </c>
      <c r="D19" s="16">
        <f>C19/C25*100</f>
        <v>2.3876922200441419</v>
      </c>
      <c r="E19" s="16">
        <v>4280.8999999999996</v>
      </c>
      <c r="F19" s="16">
        <f>E19/E25*100</f>
        <v>0.53495214809360891</v>
      </c>
      <c r="G19" s="17">
        <f t="shared" si="0"/>
        <v>5.2760338482547136</v>
      </c>
    </row>
    <row r="20" spans="1:7" ht="14.25" customHeight="1" x14ac:dyDescent="0.25">
      <c r="A20" s="13" t="s">
        <v>25</v>
      </c>
      <c r="B20" s="14" t="s">
        <v>26</v>
      </c>
      <c r="C20" s="18">
        <v>241371</v>
      </c>
      <c r="D20" s="16">
        <f>C20/C25*100</f>
        <v>7.1029036592235322</v>
      </c>
      <c r="E20" s="16">
        <v>72342.8</v>
      </c>
      <c r="F20" s="16">
        <f>E20/E25*100</f>
        <v>9.0401402179696646</v>
      </c>
      <c r="G20" s="17">
        <f t="shared" si="0"/>
        <v>29.971620451504116</v>
      </c>
    </row>
    <row r="21" spans="1:7" ht="15.75" hidden="1" customHeight="1" x14ac:dyDescent="0.25">
      <c r="A21" s="13"/>
      <c r="B21" s="14"/>
      <c r="C21" s="18"/>
      <c r="D21" s="16">
        <f>C21/C25*100</f>
        <v>0</v>
      </c>
      <c r="E21" s="16"/>
      <c r="F21" s="16">
        <f>E21/E25*100</f>
        <v>0</v>
      </c>
      <c r="G21" s="17" t="e">
        <f>E21/C21*100</f>
        <v>#DIV/0!</v>
      </c>
    </row>
    <row r="22" spans="1:7" ht="11.25" hidden="1" customHeight="1" x14ac:dyDescent="0.25">
      <c r="A22" s="13"/>
      <c r="B22" s="14"/>
      <c r="C22" s="15"/>
      <c r="D22" s="16"/>
      <c r="E22" s="16"/>
      <c r="F22" s="16"/>
      <c r="G22" s="17"/>
    </row>
    <row r="23" spans="1:7" ht="11.25" hidden="1" customHeight="1" x14ac:dyDescent="0.25">
      <c r="A23" s="13"/>
      <c r="B23" s="14"/>
      <c r="C23" s="15"/>
      <c r="D23" s="16"/>
      <c r="E23" s="16"/>
      <c r="F23" s="16"/>
      <c r="G23" s="17"/>
    </row>
    <row r="24" spans="1:7" hidden="1" x14ac:dyDescent="0.25">
      <c r="A24" s="13"/>
      <c r="B24" s="14"/>
      <c r="C24" s="15"/>
      <c r="D24" s="16"/>
      <c r="E24" s="16"/>
      <c r="F24" s="16"/>
      <c r="G24" s="17"/>
    </row>
    <row r="25" spans="1:7" ht="44.25" customHeight="1" x14ac:dyDescent="0.25">
      <c r="A25" s="13"/>
      <c r="B25" s="19" t="s">
        <v>27</v>
      </c>
      <c r="C25" s="20">
        <f>C11+C12+C13+C14+C15+C16+C17+C18+C19+C20+C21+C22+C23+C24</f>
        <v>3398201.8000000007</v>
      </c>
      <c r="D25" s="20">
        <f>SUM(D11:D24)</f>
        <v>99.999999999999986</v>
      </c>
      <c r="E25" s="20">
        <f>E11+E12+E13+E14+E15+E16+E17+E18+E19+E20+E21+E22+E23+E24</f>
        <v>800239.8</v>
      </c>
      <c r="F25" s="20">
        <f>SUM(F11:F24)</f>
        <v>100</v>
      </c>
      <c r="G25" s="21">
        <f>E25/C25*100</f>
        <v>23.548919313738221</v>
      </c>
    </row>
    <row r="26" spans="1:7" ht="19.5" customHeight="1" x14ac:dyDescent="0.25">
      <c r="A26" s="13"/>
      <c r="B26" s="29" t="s">
        <v>38</v>
      </c>
      <c r="C26" s="20">
        <v>1000</v>
      </c>
      <c r="D26" s="20"/>
      <c r="E26" s="20">
        <v>0</v>
      </c>
      <c r="F26" s="20"/>
      <c r="G26" s="21">
        <f t="shared" ref="G26:G27" si="1">E26/C26*100</f>
        <v>0</v>
      </c>
    </row>
    <row r="27" spans="1:7" ht="21" customHeight="1" x14ac:dyDescent="0.25">
      <c r="A27" s="13"/>
      <c r="B27" s="28" t="s">
        <v>39</v>
      </c>
      <c r="C27" s="20">
        <f>C25+C26</f>
        <v>3399201.8000000007</v>
      </c>
      <c r="D27" s="20"/>
      <c r="E27" s="20">
        <f>E25+E26</f>
        <v>800239.8</v>
      </c>
      <c r="F27" s="20"/>
      <c r="G27" s="21">
        <f t="shared" si="1"/>
        <v>23.541991534600854</v>
      </c>
    </row>
    <row r="28" spans="1:7" ht="40.5" customHeight="1" x14ac:dyDescent="0.25">
      <c r="A28" s="13"/>
      <c r="B28" s="31" t="s">
        <v>28</v>
      </c>
      <c r="C28" s="31"/>
      <c r="D28" s="31"/>
      <c r="E28" s="31"/>
      <c r="F28" s="31"/>
      <c r="G28" s="32"/>
    </row>
    <row r="29" spans="1:7" ht="22.5" customHeight="1" x14ac:dyDescent="0.25">
      <c r="A29" s="13" t="s">
        <v>7</v>
      </c>
      <c r="B29" s="22" t="s">
        <v>8</v>
      </c>
      <c r="C29" s="23">
        <v>1363.9</v>
      </c>
      <c r="D29" s="24">
        <f>C29/C38*100</f>
        <v>6.8420592958071694E-2</v>
      </c>
      <c r="E29" s="23">
        <v>608.9</v>
      </c>
      <c r="F29" s="24">
        <f>E29/E38*100</f>
        <v>0.48158485629567993</v>
      </c>
      <c r="G29" s="25">
        <f>E29/C29*100</f>
        <v>44.64403548647261</v>
      </c>
    </row>
    <row r="30" spans="1:7" x14ac:dyDescent="0.25">
      <c r="A30" s="13" t="s">
        <v>9</v>
      </c>
      <c r="B30" s="22" t="s">
        <v>10</v>
      </c>
      <c r="C30" s="23">
        <v>209764.3</v>
      </c>
      <c r="D30" s="24">
        <f>C30/C38*100</f>
        <v>10.522910614733366</v>
      </c>
      <c r="E30" s="23">
        <v>42565.1</v>
      </c>
      <c r="F30" s="24">
        <f>E30/E38*100</f>
        <v>33.665146274776234</v>
      </c>
      <c r="G30" s="25">
        <f t="shared" ref="G30:G35" si="2">E30/C30*100</f>
        <v>20.291870446973103</v>
      </c>
    </row>
    <row r="31" spans="1:7" x14ac:dyDescent="0.25">
      <c r="A31" s="13" t="s">
        <v>11</v>
      </c>
      <c r="B31" s="22" t="s">
        <v>29</v>
      </c>
      <c r="C31" s="23">
        <v>28832.400000000001</v>
      </c>
      <c r="D31" s="24">
        <f>C31/C38*100</f>
        <v>1.4463889613639611</v>
      </c>
      <c r="E31" s="23">
        <v>5856.2</v>
      </c>
      <c r="F31" s="24">
        <f>E31/E38*100</f>
        <v>4.6317248077496487</v>
      </c>
      <c r="G31" s="25">
        <f t="shared" si="2"/>
        <v>20.311177702862057</v>
      </c>
    </row>
    <row r="32" spans="1:7" ht="31.5" x14ac:dyDescent="0.25">
      <c r="A32" s="13" t="s">
        <v>13</v>
      </c>
      <c r="B32" s="22" t="s">
        <v>30</v>
      </c>
      <c r="C32" s="23">
        <v>18349.8</v>
      </c>
      <c r="D32" s="24">
        <f>C32/C38*100</f>
        <v>0.92052510936434051</v>
      </c>
      <c r="E32" s="23">
        <v>2473.6999999999998</v>
      </c>
      <c r="F32" s="24">
        <f>E32/E38*100</f>
        <v>1.9564730809962614</v>
      </c>
      <c r="G32" s="25">
        <f t="shared" si="2"/>
        <v>13.48080088066355</v>
      </c>
    </row>
    <row r="33" spans="1:8" ht="16.5" customHeight="1" x14ac:dyDescent="0.25">
      <c r="A33" s="13" t="s">
        <v>15</v>
      </c>
      <c r="B33" s="22" t="s">
        <v>16</v>
      </c>
      <c r="C33" s="23">
        <v>6442.9</v>
      </c>
      <c r="D33" s="24">
        <f>C33/C38*100</f>
        <v>0.3232106740740231</v>
      </c>
      <c r="E33" s="23">
        <v>790.6</v>
      </c>
      <c r="F33" s="24">
        <f>E33/E38*100</f>
        <v>0.6252931308710209</v>
      </c>
      <c r="G33" s="25">
        <f t="shared" si="2"/>
        <v>12.270871812382623</v>
      </c>
    </row>
    <row r="34" spans="1:8" x14ac:dyDescent="0.25">
      <c r="A34" s="13" t="s">
        <v>17</v>
      </c>
      <c r="B34" s="22" t="s">
        <v>18</v>
      </c>
      <c r="C34" s="23">
        <v>11915.5</v>
      </c>
      <c r="D34" s="24">
        <f>C34/C38*100</f>
        <v>0.59774585775489653</v>
      </c>
      <c r="E34" s="23">
        <v>1864.5</v>
      </c>
      <c r="F34" s="24">
        <f>E34/E38*100</f>
        <v>1.4746509518201598</v>
      </c>
      <c r="G34" s="25">
        <f t="shared" si="2"/>
        <v>15.647685787419746</v>
      </c>
    </row>
    <row r="35" spans="1:8" x14ac:dyDescent="0.25">
      <c r="A35" s="13" t="s">
        <v>19</v>
      </c>
      <c r="B35" s="22" t="s">
        <v>31</v>
      </c>
      <c r="C35" s="23">
        <v>80300</v>
      </c>
      <c r="D35" s="24">
        <f>C35/C38*100</f>
        <v>4.0282818495000789</v>
      </c>
      <c r="E35" s="23">
        <v>1783.4</v>
      </c>
      <c r="F35" s="24">
        <f>E35/E38*100</f>
        <v>1.410508183146191</v>
      </c>
      <c r="G35" s="25">
        <f t="shared" si="2"/>
        <v>2.2209215442092156</v>
      </c>
    </row>
    <row r="36" spans="1:8" ht="20.25" customHeight="1" x14ac:dyDescent="0.25">
      <c r="A36" s="13" t="s">
        <v>21</v>
      </c>
      <c r="B36" s="22" t="s">
        <v>22</v>
      </c>
      <c r="C36" s="23">
        <v>1589924.1</v>
      </c>
      <c r="D36" s="24">
        <f>C36/C38*100</f>
        <v>79.759182990196123</v>
      </c>
      <c r="E36" s="23">
        <v>60108.7</v>
      </c>
      <c r="F36" s="24">
        <f>E36/E38*100</f>
        <v>47.540547957990043</v>
      </c>
      <c r="G36" s="25">
        <f>E36/C36*100</f>
        <v>3.780601853887239</v>
      </c>
    </row>
    <row r="37" spans="1:8" ht="24" customHeight="1" x14ac:dyDescent="0.25">
      <c r="A37" s="13" t="s">
        <v>23</v>
      </c>
      <c r="B37" s="22" t="s">
        <v>32</v>
      </c>
      <c r="C37" s="23">
        <v>46512.800000000003</v>
      </c>
      <c r="D37" s="16">
        <f>C37/C38*100</f>
        <v>2.3333333500551343</v>
      </c>
      <c r="E37" s="23">
        <v>10385.6</v>
      </c>
      <c r="F37" s="24">
        <f>E37/E38*100</f>
        <v>8.2140707563547615</v>
      </c>
      <c r="G37" s="25">
        <f>E37/C37*100</f>
        <v>22.328477322371477</v>
      </c>
    </row>
    <row r="38" spans="1:8" s="1" customFormat="1" x14ac:dyDescent="0.25">
      <c r="A38" s="13"/>
      <c r="B38" s="26" t="s">
        <v>33</v>
      </c>
      <c r="C38" s="20">
        <f>SUM(C29:C37)</f>
        <v>1993405.7000000002</v>
      </c>
      <c r="D38" s="20">
        <f>D29+D30+D31+D32+D33+D34+D35+D36+D37</f>
        <v>99.999999999999986</v>
      </c>
      <c r="E38" s="20">
        <f>SUM(E29:E37)</f>
        <v>126436.7</v>
      </c>
      <c r="F38" s="20">
        <f>SUM(F29:F37)</f>
        <v>100</v>
      </c>
      <c r="G38" s="21">
        <f>E38/C38*100</f>
        <v>6.3427479915403069</v>
      </c>
    </row>
    <row r="39" spans="1:8" s="1" customFormat="1" x14ac:dyDescent="0.25">
      <c r="A39" s="13"/>
      <c r="B39" s="22" t="s">
        <v>38</v>
      </c>
      <c r="C39" s="30">
        <v>65400.1</v>
      </c>
      <c r="D39" s="20"/>
      <c r="E39" s="30">
        <v>-34.299999999999997</v>
      </c>
      <c r="F39" s="20"/>
      <c r="G39" s="21"/>
    </row>
    <row r="40" spans="1:8" s="1" customFormat="1" ht="19.5" customHeight="1" x14ac:dyDescent="0.25">
      <c r="A40" s="13"/>
      <c r="B40" s="26" t="s">
        <v>40</v>
      </c>
      <c r="C40" s="20">
        <f>C38+C39</f>
        <v>2058805.8000000003</v>
      </c>
      <c r="D40" s="20"/>
      <c r="E40" s="20">
        <f t="shared" ref="E40:G40" si="3">E38+E39</f>
        <v>126402.4</v>
      </c>
      <c r="F40" s="20"/>
      <c r="G40" s="20">
        <f t="shared" si="3"/>
        <v>6.3427479915403069</v>
      </c>
    </row>
    <row r="41" spans="1:8" s="2" customFormat="1" ht="35.25" customHeight="1" x14ac:dyDescent="0.25">
      <c r="A41" s="13"/>
      <c r="B41" s="26" t="s">
        <v>34</v>
      </c>
      <c r="C41" s="20">
        <f>C40+C27</f>
        <v>5458007.6000000015</v>
      </c>
      <c r="D41" s="20"/>
      <c r="E41" s="20">
        <f>E40+E27</f>
        <v>926642.20000000007</v>
      </c>
      <c r="F41" s="20"/>
      <c r="G41" s="20">
        <f>E41/C41*100</f>
        <v>16.977664157155072</v>
      </c>
      <c r="H41" s="1"/>
    </row>
    <row r="42" spans="1:8" ht="17.25" customHeight="1" x14ac:dyDescent="0.25">
      <c r="B42" s="33"/>
      <c r="C42" s="33"/>
    </row>
    <row r="43" spans="1:8" ht="71.25" customHeight="1" x14ac:dyDescent="0.25">
      <c r="A43" s="27"/>
      <c r="B43" s="27" t="s">
        <v>35</v>
      </c>
      <c r="C43" s="27"/>
      <c r="D43" s="27"/>
      <c r="E43" s="4" t="s">
        <v>36</v>
      </c>
      <c r="F43" s="6"/>
      <c r="H43" s="3"/>
    </row>
    <row r="44" spans="1:8" x14ac:dyDescent="0.25">
      <c r="F44" s="6"/>
    </row>
  </sheetData>
  <mergeCells count="9">
    <mergeCell ref="B28:G28"/>
    <mergeCell ref="B42:C42"/>
    <mergeCell ref="A5:G5"/>
    <mergeCell ref="A6:G6"/>
    <mergeCell ref="A7:G7"/>
    <mergeCell ref="A9:A10"/>
    <mergeCell ref="B9:B10"/>
    <mergeCell ref="C9:D9"/>
    <mergeCell ref="E9:F9"/>
  </mergeCells>
  <printOptions horizontalCentered="1"/>
  <pageMargins left="0.35433070866141736" right="0.35433070866141736" top="0.19685039370078741" bottom="0.59055118110236227" header="0.51181102362204722" footer="0.51181102362204722"/>
  <pageSetup paperSize="9" scale="70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2025-04-22T06:37:01Z</cp:lastPrinted>
  <dcterms:created xsi:type="dcterms:W3CDTF">2021-02-10T13:52:58Z</dcterms:created>
  <dcterms:modified xsi:type="dcterms:W3CDTF">2025-04-22T06:38:00Z</dcterms:modified>
</cp:coreProperties>
</file>