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01\"/>
    </mc:Choice>
  </mc:AlternateContent>
  <bookViews>
    <workbookView xWindow="0" yWindow="0" windowWidth="28800" windowHeight="11685"/>
  </bookViews>
  <sheets>
    <sheet name="дод-5" sheetId="1" r:id="rId1"/>
  </sheets>
  <definedNames>
    <definedName name="_xlnm.Print_Area" localSheetId="0">'дод-5'!$A$1:$I$34</definedName>
  </definedNames>
  <calcPr calcId="162913"/>
</workbook>
</file>

<file path=xl/calcChain.xml><?xml version="1.0" encoding="utf-8"?>
<calcChain xmlns="http://schemas.openxmlformats.org/spreadsheetml/2006/main">
  <c r="H34" i="1" l="1"/>
  <c r="H17" i="1"/>
  <c r="H27" i="1"/>
  <c r="H31" i="1"/>
  <c r="I31" i="1" s="1"/>
  <c r="I33" i="1" l="1"/>
  <c r="I32" i="1"/>
  <c r="H22" i="1" l="1"/>
  <c r="H15" i="1"/>
  <c r="I30" i="1"/>
  <c r="I29" i="1"/>
  <c r="I28" i="1"/>
  <c r="I27" i="1" l="1"/>
  <c r="I24" i="1"/>
  <c r="I23" i="1"/>
  <c r="I22" i="1"/>
  <c r="I16" i="1"/>
  <c r="I15" i="1"/>
  <c r="H25" i="1" l="1"/>
  <c r="I34" i="1" s="1"/>
  <c r="I25" i="1" l="1"/>
  <c r="I21" i="1"/>
  <c r="I20" i="1"/>
  <c r="I19" i="1" l="1"/>
  <c r="I18" i="1"/>
  <c r="I17" i="1" l="1"/>
  <c r="I26" i="1"/>
  <c r="E10" i="1" l="1"/>
</calcChain>
</file>

<file path=xl/sharedStrings.xml><?xml version="1.0" encoding="utf-8"?>
<sst xmlns="http://schemas.openxmlformats.org/spreadsheetml/2006/main" count="124" uniqueCount="65">
  <si>
    <t>тис.грн.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</si>
  <si>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</si>
  <si>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</si>
  <si>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</si>
  <si>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</si>
  <si>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</si>
  <si>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</si>
  <si>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</si>
  <si>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Назва об"єкту відповідно до проектно-кошторисної документації</t>
  </si>
  <si>
    <t>Загальний обсяг фінансування будівництва (інших капітальних видатків)</t>
  </si>
  <si>
    <t xml:space="preserve"> </t>
  </si>
  <si>
    <t>КТКВ</t>
  </si>
  <si>
    <t>Назва  коду тимчасової класифікації видатків та кредитування місцевого бюджету</t>
  </si>
  <si>
    <t>ВСЬОГО</t>
  </si>
  <si>
    <t>реставрації , капітальний ремонт об"єктів виробничої, комунікаційної та соціальної інфраструктури за об"єктами Тернопільської міської територіальної громади</t>
  </si>
  <si>
    <t>Затверджено</t>
  </si>
  <si>
    <t>у 2024 році</t>
  </si>
  <si>
    <t>0610000</t>
  </si>
  <si>
    <t>Управління освіти і науки</t>
  </si>
  <si>
    <t xml:space="preserve">Інформація </t>
  </si>
  <si>
    <t xml:space="preserve">розподілу коштів бюджету розвитку на здійснення заходів із будівництва,  реконструкції </t>
  </si>
  <si>
    <t>0611141</t>
  </si>
  <si>
    <t xml:space="preserve">Забезпечення діяльності інших закладів у сфері освіти </t>
  </si>
  <si>
    <t xml:space="preserve">Капітальний ремонт з усуненням аварійної ситуації будівлі ЦБДНЗ </t>
  </si>
  <si>
    <t xml:space="preserve">Капітальний ремонт з усуненням аварійної ситуації  ЦБДНЗ </t>
  </si>
  <si>
    <t>0611021</t>
  </si>
  <si>
    <t>Надання загальної  середньої освіти закладами загальної середньої освіти за рахунок коштів місцевого бюджету</t>
  </si>
  <si>
    <t>ТСШ І-ІІІ ступенів №7 ТМР  на реконструкцію тиру із облаштуванням споруди подвійного призначення із захисними властивостями протирадіаційного укриття на умовах співфінансування</t>
  </si>
  <si>
    <t>Капітальний ремонт будівлі (найпростішого укриття) ТСШ І-ІІІ ступенів № 7</t>
  </si>
  <si>
    <t>080000</t>
  </si>
  <si>
    <t>Управління соціальної політики</t>
  </si>
  <si>
    <t>0813223</t>
  </si>
  <si>
    <r>
      <t>Грошова компенсація за належні для отримання жилі приміщення для сімей учасників бойових дій на території інших держав, визначених у </t>
    </r>
    <r>
      <rPr>
        <u/>
        <sz val="10"/>
        <rFont val="Times New Roman"/>
        <family val="1"/>
        <charset val="204"/>
      </rPr>
      <t>абзаці першому</t>
    </r>
    <r>
      <rPr>
        <sz val="10"/>
        <rFont val="Times New Roman"/>
        <family val="1"/>
        <charset val="204"/>
      </rPr>
      <t> 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</t>
    </r>
    <r>
      <rPr>
        <u/>
        <sz val="10"/>
        <rFont val="Times New Roman"/>
        <family val="1"/>
        <charset val="204"/>
      </rPr>
      <t>пунктом 7</t>
    </r>
    <r>
      <rPr>
        <sz val="10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</si>
  <si>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>0110000</t>
  </si>
  <si>
    <t>Міська рада</t>
  </si>
  <si>
    <t>0118240</t>
  </si>
  <si>
    <t>Заходи та роботи з територіальної оборони</t>
  </si>
  <si>
    <t>Видатки на виконання Програми "Обороноздатність " на 2024 рік</t>
  </si>
  <si>
    <t>Видатки на виконання Програми "Обороноздатність" на 2024 рік</t>
  </si>
  <si>
    <t>070000</t>
  </si>
  <si>
    <t>Відділ охорони здоров'я та медичного забезпечення</t>
  </si>
  <si>
    <t>0712152</t>
  </si>
  <si>
    <t>Інші програми та заходи у сфері охорони здоров’я</t>
  </si>
  <si>
    <t>Комунальному некомерційному підприємству "Тернопільська міська комунальна лікарня №2" на капітальний ремонт  приміщення</t>
  </si>
  <si>
    <t>Комунальному некомерційному підприємству "Тернопільська комунальна міська лікарня №2" на капітальний ремонт  приміщень</t>
  </si>
  <si>
    <t>Комунальному некомерційному підприємству "Тернопільська міська комунальна лікарня швидкої допомоги" на капітальний ремонт  приміщення</t>
  </si>
  <si>
    <t>1210000</t>
  </si>
  <si>
    <t>Управління  житлово-комунального господарства, благоустрою  та екології</t>
  </si>
  <si>
    <t>1210160</t>
  </si>
  <si>
    <t>Керівництво і управління у відповідній сфері у містах (місті Києві), селищах, селах, об’єднаних територіальних громадах</t>
  </si>
  <si>
    <t>Капітальний ремонт  приміщеня будинку по вул.Коперника,1(заходи з усунення аварій)</t>
  </si>
  <si>
    <t>1216030</t>
  </si>
  <si>
    <t>Організація благоустрою населених пунктів</t>
  </si>
  <si>
    <t>Капітальний ремонт об'єктів шляхово-мостового господарства Тернопільської міської територіальної громадиКапітальний ремонт об'єктів шляхово-мостового господарства Тернопільської міської територіальної громади</t>
  </si>
  <si>
    <t>1217670</t>
  </si>
  <si>
    <t>Внески  до статутного капіталу суб"єктів господарювання</t>
  </si>
  <si>
    <t xml:space="preserve">   КП"Тернопільміськтеплокомуненерго"  на забезпечення статутної
діяльності  в обмін на
корпоративні права</t>
  </si>
  <si>
    <t>Оновлення електротранспорту міста Тернополя (на умовах співфінансування)</t>
  </si>
  <si>
    <t>1917426</t>
  </si>
  <si>
    <t>Інші заходи у сфері електротранспорту</t>
  </si>
  <si>
    <t>1910160</t>
  </si>
  <si>
    <t>1900000</t>
  </si>
  <si>
    <t>Управління транспортних мереж та зв'язку</t>
  </si>
  <si>
    <t>Придбання обладнання</t>
  </si>
  <si>
    <t>рішенням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</si>
</sst>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_-* #,##0.00\ &quot;грн.&quot;_-;\-* #,##0.00\ &quot;грн.&quot;_-;_-* &quot;-&quot;??\ &quot;грн.&quot;_-;_-@_-"/>
    <numFmt numFmtId="166" formatCode="_-* #,##0.0\ _₽_-;\-* #,##0.0\ _₽_-;_-* &quot;-&quot;?\ _₽_-;_-@_-"/>
    <numFmt numFmtId="167" formatCode="#,##0.00_ ;\-#,##0.00\ "/>
    <numFmt numFmtId="168" formatCode="#,##0\ _₴"/>
    <numFmt numFmtId="169" formatCode="#,##0.00\ _₴"/>
  </numFmts>
  <fonts count="35" x14ac:knownFonts="1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ourier New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  <font>
      <i/>
      <sz val="10"/>
      <name val="Times New Roman"/>
      <family val="1"/>
      <charset val="204"/>
    </font>
    <font>
      <sz val="12"/>
      <color indexed="8"/>
      <name val="Times New Roman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top"/>
    </xf>
    <xf numFmtId="0" fontId="9" fillId="0" borderId="0"/>
    <xf numFmtId="0" fontId="15" fillId="0" borderId="0"/>
    <xf numFmtId="0" fontId="15" fillId="0" borderId="0"/>
    <xf numFmtId="0" fontId="16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8" borderId="0" applyNumberFormat="0" applyBorder="0" applyAlignment="0" applyProtection="0"/>
    <xf numFmtId="0" fontId="21" fillId="22" borderId="3" applyNumberFormat="0" applyAlignment="0" applyProtection="0"/>
    <xf numFmtId="0" fontId="26" fillId="22" borderId="2" applyNumberFormat="0" applyAlignment="0" applyProtection="0"/>
    <xf numFmtId="0" fontId="23" fillId="0" borderId="4" applyNumberFormat="0" applyFill="0" applyAlignment="0" applyProtection="0"/>
    <xf numFmtId="0" fontId="27" fillId="13" borderId="0" applyNumberFormat="0" applyBorder="0" applyAlignment="0" applyProtection="0"/>
    <xf numFmtId="0" fontId="20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25" fillId="10" borderId="5" applyNumberFormat="0" applyFont="0" applyAlignment="0" applyProtection="0"/>
    <xf numFmtId="0" fontId="3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4" fillId="0" borderId="0" xfId="1"/>
    <xf numFmtId="0" fontId="5" fillId="0" borderId="0" xfId="2" applyFont="1"/>
    <xf numFmtId="0" fontId="4" fillId="0" borderId="0" xfId="2"/>
    <xf numFmtId="0" fontId="4" fillId="0" borderId="0" xfId="2" applyFont="1"/>
    <xf numFmtId="164" fontId="4" fillId="0" borderId="0" xfId="2" applyNumberFormat="1"/>
    <xf numFmtId="0" fontId="10" fillId="0" borderId="1" xfId="7" applyFont="1" applyBorder="1" applyAlignment="1">
      <alignment horizontal="center" vertical="center" wrapText="1"/>
    </xf>
    <xf numFmtId="0" fontId="8" fillId="0" borderId="1" xfId="9" applyFont="1" applyBorder="1" applyAlignment="1" applyProtection="1">
      <alignment horizontal="center" vertical="center" wrapText="1" shrinkToFit="1"/>
      <protection locked="0"/>
    </xf>
    <xf numFmtId="4" fontId="8" fillId="0" borderId="1" xfId="7" applyNumberFormat="1" applyFont="1" applyBorder="1" applyAlignment="1">
      <alignment horizontal="center" vertical="center" wrapText="1"/>
    </xf>
    <xf numFmtId="0" fontId="11" fillId="0" borderId="0" xfId="2" applyFont="1"/>
    <xf numFmtId="0" fontId="6" fillId="0" borderId="0" xfId="2" applyFont="1" applyBorder="1" applyAlignment="1"/>
    <xf numFmtId="0" fontId="11" fillId="0" borderId="0" xfId="2" applyFont="1" applyBorder="1" applyAlignment="1"/>
    <xf numFmtId="0" fontId="8" fillId="0" borderId="1" xfId="1" applyFont="1" applyBorder="1" applyAlignment="1">
      <alignment vertical="top" wrapText="1" shrinkToFit="1"/>
    </xf>
    <xf numFmtId="0" fontId="8" fillId="0" borderId="1" xfId="1" applyFont="1" applyBorder="1" applyAlignment="1">
      <alignment horizontal="center" vertical="center" wrapText="1" shrinkToFit="1"/>
    </xf>
    <xf numFmtId="4" fontId="8" fillId="0" borderId="1" xfId="2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 wrapText="1"/>
    </xf>
    <xf numFmtId="0" fontId="4" fillId="0" borderId="0" xfId="2"/>
    <xf numFmtId="4" fontId="8" fillId="0" borderId="1" xfId="1" applyNumberFormat="1" applyFont="1" applyBorder="1" applyAlignment="1">
      <alignment horizontal="center" vertical="center" wrapText="1" shrinkToFit="1"/>
    </xf>
    <xf numFmtId="166" fontId="4" fillId="0" borderId="0" xfId="2" applyNumberFormat="1"/>
    <xf numFmtId="3" fontId="8" fillId="0" borderId="1" xfId="2" applyNumberFormat="1" applyFont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 wrapText="1" shrinkToFit="1"/>
    </xf>
    <xf numFmtId="0" fontId="10" fillId="0" borderId="1" xfId="2" applyFont="1" applyFill="1" applyBorder="1" applyAlignment="1">
      <alignment horizontal="center" vertical="center" wrapText="1"/>
    </xf>
    <xf numFmtId="0" fontId="29" fillId="23" borderId="1" xfId="4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9" fontId="29" fillId="23" borderId="1" xfId="0" applyNumberFormat="1" applyFont="1" applyFill="1" applyBorder="1" applyAlignment="1">
      <alignment horizontal="center" vertical="center" wrapText="1"/>
    </xf>
    <xf numFmtId="167" fontId="29" fillId="23" borderId="1" xfId="2" applyNumberFormat="1" applyFont="1" applyFill="1" applyBorder="1" applyAlignment="1">
      <alignment horizontal="center" vertical="center" wrapText="1"/>
    </xf>
    <xf numFmtId="0" fontId="29" fillId="23" borderId="1" xfId="0" applyFont="1" applyFill="1" applyBorder="1" applyAlignment="1">
      <alignment horizontal="center" vertical="center" wrapText="1"/>
    </xf>
    <xf numFmtId="0" fontId="29" fillId="23" borderId="1" xfId="2" applyFont="1" applyFill="1" applyBorder="1" applyAlignment="1">
      <alignment horizontal="center" vertical="center" wrapText="1"/>
    </xf>
    <xf numFmtId="168" fontId="29" fillId="23" borderId="1" xfId="2" applyNumberFormat="1" applyFont="1" applyFill="1" applyBorder="1" applyAlignment="1">
      <alignment horizontal="center" vertical="center" wrapText="1"/>
    </xf>
    <xf numFmtId="4" fontId="29" fillId="23" borderId="1" xfId="2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" fontId="28" fillId="0" borderId="1" xfId="7" applyNumberFormat="1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4" fontId="10" fillId="0" borderId="1" xfId="2" applyNumberFormat="1" applyFont="1" applyBorder="1" applyAlignment="1">
      <alignment horizontal="center" vertical="center"/>
    </xf>
    <xf numFmtId="169" fontId="29" fillId="23" borderId="1" xfId="2" applyNumberFormat="1" applyFont="1" applyFill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 shrinkToFit="1"/>
    </xf>
    <xf numFmtId="4" fontId="10" fillId="0" borderId="1" xfId="2" applyNumberFormat="1" applyFont="1" applyBorder="1" applyAlignment="1">
      <alignment horizontal="center" vertical="center" wrapText="1"/>
    </xf>
    <xf numFmtId="0" fontId="31" fillId="23" borderId="1" xfId="2" applyFont="1" applyFill="1" applyBorder="1" applyAlignment="1">
      <alignment horizontal="center" vertical="center" wrapText="1"/>
    </xf>
    <xf numFmtId="4" fontId="8" fillId="0" borderId="1" xfId="2" applyNumberFormat="1" applyFont="1" applyBorder="1" applyAlignment="1">
      <alignment horizontal="center" vertical="center" wrapText="1"/>
    </xf>
    <xf numFmtId="4" fontId="28" fillId="0" borderId="1" xfId="2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29" fillId="0" borderId="1" xfId="7" applyNumberFormat="1" applyFont="1" applyBorder="1" applyAlignment="1">
      <alignment horizontal="center" vertical="center"/>
    </xf>
    <xf numFmtId="0" fontId="29" fillId="0" borderId="1" xfId="2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67" fontId="28" fillId="0" borderId="1" xfId="2" applyNumberFormat="1" applyFont="1" applyBorder="1" applyAlignment="1">
      <alignment horizontal="centerContinuous" vertical="center"/>
    </xf>
    <xf numFmtId="49" fontId="10" fillId="0" borderId="1" xfId="4" applyNumberFormat="1" applyFont="1" applyBorder="1" applyAlignment="1">
      <alignment horizontal="center" vertical="center" wrapText="1" shrinkToFit="1"/>
    </xf>
    <xf numFmtId="49" fontId="10" fillId="0" borderId="1" xfId="4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0" fontId="4" fillId="0" borderId="0" xfId="2"/>
    <xf numFmtId="0" fontId="10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top" wrapText="1" shrinkToFit="1"/>
    </xf>
    <xf numFmtId="0" fontId="8" fillId="0" borderId="1" xfId="1" applyFont="1" applyBorder="1" applyAlignment="1">
      <alignment horizontal="center" vertical="top"/>
    </xf>
    <xf numFmtId="0" fontId="34" fillId="0" borderId="1" xfId="0" applyFont="1" applyBorder="1" applyAlignment="1">
      <alignment horizont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 applyProtection="1">
      <alignment horizontal="center" vertical="center" wrapText="1" shrinkToFit="1"/>
      <protection locked="0"/>
    </xf>
    <xf numFmtId="4" fontId="10" fillId="0" borderId="1" xfId="6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6" fillId="0" borderId="0" xfId="1" applyFont="1" applyBorder="1"/>
    <xf numFmtId="0" fontId="6" fillId="0" borderId="0" xfId="1" applyFont="1" applyBorder="1" applyAlignment="1">
      <alignment horizontal="right"/>
    </xf>
    <xf numFmtId="0" fontId="7" fillId="0" borderId="0" xfId="1" applyFont="1" applyBorder="1" applyAlignment="1">
      <alignment horizontal="center"/>
    </xf>
    <xf numFmtId="0" fontId="6" fillId="0" borderId="0" xfId="2" applyFont="1" applyBorder="1"/>
    <xf numFmtId="0" fontId="8" fillId="0" borderId="0" xfId="1" applyFont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top" wrapText="1" shrinkToFit="1"/>
    </xf>
    <xf numFmtId="0" fontId="7" fillId="0" borderId="0" xfId="1" applyFont="1" applyBorder="1" applyAlignment="1">
      <alignment horizontal="center"/>
    </xf>
    <xf numFmtId="0" fontId="8" fillId="0" borderId="1" xfId="3" applyFont="1" applyBorder="1" applyAlignment="1">
      <alignment horizontal="center" vertical="top" wrapText="1" shrinkToFit="1"/>
    </xf>
    <xf numFmtId="0" fontId="8" fillId="0" borderId="1" xfId="1" applyFont="1" applyBorder="1" applyAlignment="1">
      <alignment horizontal="center" vertical="top"/>
    </xf>
    <xf numFmtId="0" fontId="10" fillId="0" borderId="0" xfId="1" applyFont="1" applyBorder="1" applyAlignment="1">
      <alignment horizontal="right"/>
    </xf>
    <xf numFmtId="0" fontId="7" fillId="0" borderId="0" xfId="2" applyFont="1" applyBorder="1"/>
    <xf numFmtId="49" fontId="28" fillId="0" borderId="1" xfId="4" applyNumberFormat="1" applyFont="1" applyBorder="1" applyAlignment="1">
      <alignment horizontal="center" vertical="center" wrapText="1" shrinkToFit="1"/>
    </xf>
    <xf numFmtId="0" fontId="28" fillId="0" borderId="1" xfId="4" applyFont="1" applyBorder="1" applyAlignment="1">
      <alignment horizontal="center" vertical="center" wrapText="1" shrinkToFit="1"/>
    </xf>
    <xf numFmtId="49" fontId="8" fillId="0" borderId="1" xfId="4" applyNumberFormat="1" applyFont="1" applyBorder="1" applyAlignment="1">
      <alignment horizontal="center" vertical="center" wrapText="1"/>
    </xf>
    <xf numFmtId="49" fontId="28" fillId="0" borderId="1" xfId="4" applyNumberFormat="1" applyFont="1" applyBorder="1" applyAlignment="1">
      <alignment horizontal="center" vertical="center" wrapText="1"/>
    </xf>
    <xf numFmtId="0" fontId="28" fillId="0" borderId="1" xfId="4" applyFont="1" applyBorder="1" applyAlignment="1" applyProtection="1">
      <alignment horizontal="center" vertical="center" wrapText="1" shrinkToFit="1"/>
      <protection locked="0"/>
    </xf>
    <xf numFmtId="4" fontId="28" fillId="0" borderId="1" xfId="4" applyNumberFormat="1" applyFont="1" applyBorder="1" applyAlignment="1" applyProtection="1">
      <alignment horizontal="center" vertical="center" wrapText="1" shrinkToFit="1"/>
      <protection locked="0"/>
    </xf>
    <xf numFmtId="49" fontId="8" fillId="0" borderId="1" xfId="4" applyNumberFormat="1" applyFont="1" applyBorder="1" applyAlignment="1">
      <alignment horizontal="center" vertical="center" wrapText="1" shrinkToFit="1"/>
    </xf>
    <xf numFmtId="0" fontId="10" fillId="0" borderId="1" xfId="2" applyFont="1" applyBorder="1"/>
    <xf numFmtId="0" fontId="6" fillId="0" borderId="0" xfId="2" applyFont="1"/>
    <xf numFmtId="0" fontId="10" fillId="0" borderId="0" xfId="2" applyFont="1"/>
    <xf numFmtId="0" fontId="10" fillId="0" borderId="0" xfId="2" applyFont="1" applyBorder="1"/>
  </cellXfs>
  <cellStyles count="90">
    <cellStyle name="20% - Акцент1" xfId="56"/>
    <cellStyle name="20% - Акцент2" xfId="57"/>
    <cellStyle name="20% - Акцент3" xfId="58"/>
    <cellStyle name="20% - Акцент4" xfId="59"/>
    <cellStyle name="20% - Акцент5" xfId="60"/>
    <cellStyle name="20% - Акцент6" xfId="61"/>
    <cellStyle name="40% - Акцент1" xfId="62"/>
    <cellStyle name="40% - Акцент2" xfId="63"/>
    <cellStyle name="40% - Акцент3" xfId="64"/>
    <cellStyle name="40% - Акцент4" xfId="65"/>
    <cellStyle name="40% - Акцент5" xfId="66"/>
    <cellStyle name="40% - Акцент6" xfId="67"/>
    <cellStyle name="60% - Акцент1" xfId="68"/>
    <cellStyle name="60% - Акцент2" xfId="69"/>
    <cellStyle name="60% - Акцент3" xfId="70"/>
    <cellStyle name="60% - Акцент4" xfId="71"/>
    <cellStyle name="60% - Акцент5" xfId="72"/>
    <cellStyle name="60% - Акцент6" xfId="73"/>
    <cellStyle name="Normal_meresha_07" xfId="10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ывод 2" xfId="80"/>
    <cellStyle name="Вычисление 2" xfId="81"/>
    <cellStyle name="Гиперссылка 2" xfId="11"/>
    <cellStyle name="Гиперссылка 2 2" xfId="37"/>
    <cellStyle name="Денежный 2" xfId="38"/>
    <cellStyle name="Звичайний 10" xfId="12"/>
    <cellStyle name="Звичайний 11" xfId="13"/>
    <cellStyle name="Звичайний 12" xfId="14"/>
    <cellStyle name="Звичайний 13" xfId="15"/>
    <cellStyle name="Звичайний 14" xfId="16"/>
    <cellStyle name="Звичайний 15" xfId="17"/>
    <cellStyle name="Звичайний 16" xfId="18"/>
    <cellStyle name="Звичайний 17" xfId="19"/>
    <cellStyle name="Звичайний 18" xfId="20"/>
    <cellStyle name="Звичайний 19" xfId="21"/>
    <cellStyle name="Звичайний 2" xfId="22"/>
    <cellStyle name="Звичайний 20" xfId="23"/>
    <cellStyle name="Звичайний 3" xfId="24"/>
    <cellStyle name="Звичайний 4" xfId="25"/>
    <cellStyle name="Звичайний 5" xfId="26"/>
    <cellStyle name="Звичайний 6" xfId="27"/>
    <cellStyle name="Звичайний 7" xfId="28"/>
    <cellStyle name="Звичайний 8" xfId="29"/>
    <cellStyle name="Звичайний 9" xfId="30"/>
    <cellStyle name="Звичайний_Додаток _ 3 зм_ни 4575" xfId="31"/>
    <cellStyle name="Итог 2" xfId="82"/>
    <cellStyle name="Нейтральный 2" xfId="83"/>
    <cellStyle name="Обычный" xfId="0" builtinId="0"/>
    <cellStyle name="Обычный 10" xfId="39"/>
    <cellStyle name="Обычный 11" xfId="40"/>
    <cellStyle name="Обычный 12" xfId="41"/>
    <cellStyle name="Обычный 13" xfId="42"/>
    <cellStyle name="Обычный 14" xfId="43"/>
    <cellStyle name="Обычный 15" xfId="44"/>
    <cellStyle name="Обычный 16" xfId="45"/>
    <cellStyle name="Обычный 17" xfId="36"/>
    <cellStyle name="Обычный 18" xfId="87"/>
    <cellStyle name="Обычный 18 2" xfId="88"/>
    <cellStyle name="Обычный 18 3" xfId="89"/>
    <cellStyle name="Обычный 2" xfId="9"/>
    <cellStyle name="Обычный 2 2" xfId="5"/>
    <cellStyle name="Обычный 25" xfId="32"/>
    <cellStyle name="Обычный 26" xfId="46"/>
    <cellStyle name="Обычный 3" xfId="4"/>
    <cellStyle name="Обычный 3 2" xfId="47"/>
    <cellStyle name="Обычный 32" xfId="48"/>
    <cellStyle name="Обычный 4" xfId="33"/>
    <cellStyle name="Обычный 4 2" xfId="34"/>
    <cellStyle name="Обычный 4 3" xfId="8"/>
    <cellStyle name="Обычный 4 4" xfId="49"/>
    <cellStyle name="Обычный 48" xfId="50"/>
    <cellStyle name="Обычный 5" xfId="6"/>
    <cellStyle name="Обычный 5 2" xfId="51"/>
    <cellStyle name="Обычный 6" xfId="52"/>
    <cellStyle name="Обычный 7" xfId="53"/>
    <cellStyle name="Обычный 8" xfId="54"/>
    <cellStyle name="Обычный 9" xfId="55"/>
    <cellStyle name="Обычный_Додаток №5 2007рік" xfId="2"/>
    <cellStyle name="Обычный_Додаток №5 2007рік 10" xfId="7"/>
    <cellStyle name="Обычный_Перелiк(змiни)" xfId="1"/>
    <cellStyle name="Обычный_Перелiк(змiни) 2" xfId="3"/>
    <cellStyle name="Плохой 2" xfId="84"/>
    <cellStyle name="Пояснение 2" xfId="85"/>
    <cellStyle name="Примечание 2" xfId="86"/>
    <cellStyle name="Стиль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showWhiteSpace="0" zoomScaleNormal="100" zoomScaleSheetLayoutView="100" workbookViewId="0">
      <selection activeCell="K14" sqref="K14"/>
    </sheetView>
  </sheetViews>
  <sheetFormatPr defaultRowHeight="12.75" x14ac:dyDescent="0.2"/>
  <cols>
    <col min="1" max="1" width="12" style="85" customWidth="1"/>
    <col min="2" max="2" width="31.33203125" style="85" customWidth="1"/>
    <col min="3" max="3" width="34.1640625" style="85" customWidth="1"/>
    <col min="4" max="4" width="20.1640625" style="85" customWidth="1"/>
    <col min="5" max="5" width="15" style="85" customWidth="1"/>
    <col min="6" max="6" width="33.5" style="85" customWidth="1"/>
    <col min="7" max="7" width="31" style="85" customWidth="1"/>
    <col min="8" max="8" width="20" style="85" customWidth="1"/>
    <col min="9" max="9" width="24.5" style="85" customWidth="1"/>
    <col min="10" max="10" width="14" style="3" bestFit="1" customWidth="1"/>
    <col min="11" max="11" width="9.33203125" style="3"/>
    <col min="12" max="12" width="9.6640625" style="3" customWidth="1"/>
    <col min="13" max="16384" width="9.33203125" style="3"/>
  </cols>
  <sheetData>
    <row r="1" spans="1:15" s="1" customFormat="1" ht="19.5" customHeight="1" x14ac:dyDescent="0.25">
      <c r="A1" s="64"/>
      <c r="B1" s="64"/>
      <c r="C1" s="64"/>
      <c r="D1" s="64"/>
      <c r="E1" s="64"/>
      <c r="F1" s="64"/>
      <c r="G1" s="64"/>
      <c r="H1" s="74"/>
      <c r="I1" s="65" t="s">
        <v>15</v>
      </c>
    </row>
    <row r="2" spans="1:15" s="1" customFormat="1" ht="15" x14ac:dyDescent="0.25">
      <c r="A2" s="64"/>
      <c r="B2" s="64"/>
      <c r="C2" s="64"/>
      <c r="D2" s="64"/>
      <c r="E2" s="64"/>
      <c r="F2" s="64"/>
      <c r="G2" s="64"/>
      <c r="H2" s="74" t="s">
        <v>10</v>
      </c>
      <c r="I2" s="65" t="s">
        <v>64</v>
      </c>
    </row>
    <row r="3" spans="1:15" s="1" customFormat="1" ht="15" x14ac:dyDescent="0.25">
      <c r="A3" s="64"/>
      <c r="B3" s="64"/>
      <c r="C3" s="64"/>
      <c r="D3" s="68" t="s">
        <v>19</v>
      </c>
      <c r="E3" s="68"/>
      <c r="F3" s="64"/>
      <c r="G3" s="64"/>
      <c r="H3" s="65"/>
      <c r="I3" s="64"/>
    </row>
    <row r="4" spans="1:15" s="1" customFormat="1" ht="15" hidden="1" x14ac:dyDescent="0.25">
      <c r="A4" s="64"/>
      <c r="B4" s="64"/>
      <c r="C4" s="64"/>
      <c r="D4" s="64"/>
      <c r="E4" s="64"/>
      <c r="F4" s="64"/>
      <c r="G4" s="64"/>
      <c r="H4" s="65"/>
      <c r="I4" s="64"/>
    </row>
    <row r="5" spans="1:15" s="1" customFormat="1" ht="15" x14ac:dyDescent="0.25">
      <c r="A5" s="71" t="s">
        <v>20</v>
      </c>
      <c r="B5" s="71"/>
      <c r="C5" s="71"/>
      <c r="D5" s="71"/>
      <c r="E5" s="71"/>
      <c r="F5" s="71"/>
      <c r="G5" s="71"/>
      <c r="H5" s="71"/>
      <c r="I5" s="64"/>
    </row>
    <row r="6" spans="1:15" s="1" customFormat="1" ht="15" hidden="1" x14ac:dyDescent="0.25">
      <c r="A6" s="66"/>
      <c r="B6" s="66"/>
      <c r="C6" s="66"/>
      <c r="D6" s="66"/>
      <c r="E6" s="66"/>
      <c r="F6" s="66"/>
      <c r="G6" s="66"/>
      <c r="H6" s="66"/>
      <c r="I6" s="64"/>
    </row>
    <row r="7" spans="1:15" s="1" customFormat="1" ht="15" x14ac:dyDescent="0.25">
      <c r="A7" s="71" t="s">
        <v>14</v>
      </c>
      <c r="B7" s="71"/>
      <c r="C7" s="71"/>
      <c r="D7" s="71"/>
      <c r="E7" s="71"/>
      <c r="F7" s="71"/>
      <c r="G7" s="71"/>
      <c r="H7" s="71"/>
      <c r="I7" s="64"/>
    </row>
    <row r="8" spans="1:15" s="1" customFormat="1" ht="15" x14ac:dyDescent="0.25">
      <c r="A8" s="71" t="s">
        <v>16</v>
      </c>
      <c r="B8" s="71"/>
      <c r="C8" s="71"/>
      <c r="D8" s="71"/>
      <c r="E8" s="71"/>
      <c r="F8" s="71"/>
      <c r="G8" s="71"/>
      <c r="H8" s="71"/>
      <c r="I8" s="64"/>
    </row>
    <row r="9" spans="1:15" s="1" customFormat="1" ht="15" hidden="1" x14ac:dyDescent="0.25">
      <c r="A9" s="66"/>
      <c r="B9" s="66"/>
      <c r="C9" s="66"/>
      <c r="D9" s="66"/>
      <c r="E9" s="66"/>
      <c r="F9" s="66"/>
      <c r="G9" s="66"/>
      <c r="H9" s="66"/>
      <c r="I9" s="64"/>
    </row>
    <row r="10" spans="1:15" ht="18.75" hidden="1" customHeight="1" x14ac:dyDescent="0.25">
      <c r="A10" s="67"/>
      <c r="B10" s="67"/>
      <c r="C10" s="67"/>
      <c r="D10" s="67"/>
      <c r="E10" s="67">
        <f>SUM(E12)</f>
        <v>0</v>
      </c>
      <c r="F10" s="67"/>
      <c r="G10" s="67"/>
      <c r="H10" s="75" t="s">
        <v>0</v>
      </c>
      <c r="I10" s="67"/>
    </row>
    <row r="11" spans="1:15" ht="18.75" customHeight="1" x14ac:dyDescent="0.25">
      <c r="A11" s="67"/>
      <c r="B11" s="67" t="s">
        <v>1</v>
      </c>
      <c r="C11" s="67"/>
      <c r="D11" s="67"/>
      <c r="E11" s="67"/>
      <c r="F11" s="67"/>
      <c r="G11" s="67"/>
      <c r="H11" s="75"/>
      <c r="I11" s="67" t="s">
        <v>2</v>
      </c>
    </row>
    <row r="12" spans="1:15" ht="16.5" customHeight="1" x14ac:dyDescent="0.2">
      <c r="A12" s="72" t="s">
        <v>3</v>
      </c>
      <c r="B12" s="72"/>
      <c r="C12" s="72"/>
      <c r="D12" s="72"/>
      <c r="E12" s="73" t="s">
        <v>4</v>
      </c>
      <c r="F12" s="73"/>
      <c r="G12" s="73"/>
      <c r="H12" s="73"/>
      <c r="I12" s="69" t="s">
        <v>5</v>
      </c>
    </row>
    <row r="13" spans="1:15" ht="69.75" customHeight="1" x14ac:dyDescent="0.2">
      <c r="A13" s="58" t="s">
        <v>6</v>
      </c>
      <c r="B13" s="12" t="s">
        <v>7</v>
      </c>
      <c r="C13" s="70" t="s">
        <v>8</v>
      </c>
      <c r="D13" s="70" t="s">
        <v>9</v>
      </c>
      <c r="E13" s="58" t="s">
        <v>6</v>
      </c>
      <c r="F13" s="57" t="s">
        <v>7</v>
      </c>
      <c r="G13" s="70" t="s">
        <v>8</v>
      </c>
      <c r="H13" s="70" t="s">
        <v>9</v>
      </c>
      <c r="I13" s="69"/>
      <c r="O13" s="4" t="s">
        <v>10</v>
      </c>
    </row>
    <row r="14" spans="1:15" ht="57" customHeight="1" x14ac:dyDescent="0.2">
      <c r="A14" s="57" t="s">
        <v>11</v>
      </c>
      <c r="B14" s="13" t="s">
        <v>12</v>
      </c>
      <c r="C14" s="70"/>
      <c r="D14" s="70"/>
      <c r="E14" s="57" t="s">
        <v>11</v>
      </c>
      <c r="F14" s="13" t="s">
        <v>12</v>
      </c>
      <c r="G14" s="70"/>
      <c r="H14" s="70"/>
      <c r="I14" s="69"/>
      <c r="J14" s="19"/>
      <c r="K14" s="5"/>
    </row>
    <row r="15" spans="1:15" s="17" customFormat="1" ht="57" customHeight="1" x14ac:dyDescent="0.2">
      <c r="A15" s="39" t="s">
        <v>33</v>
      </c>
      <c r="B15" s="13" t="s">
        <v>34</v>
      </c>
      <c r="C15" s="57"/>
      <c r="D15" s="18">
        <v>82982700</v>
      </c>
      <c r="E15" s="39" t="s">
        <v>33</v>
      </c>
      <c r="F15" s="13" t="s">
        <v>34</v>
      </c>
      <c r="G15" s="57"/>
      <c r="H15" s="18">
        <f>H16</f>
        <v>4960000</v>
      </c>
      <c r="I15" s="14">
        <f t="shared" ref="I15" si="0">D15+H15</f>
        <v>87942700</v>
      </c>
      <c r="J15" s="19"/>
      <c r="K15" s="5"/>
    </row>
    <row r="16" spans="1:15" s="17" customFormat="1" ht="57" customHeight="1" x14ac:dyDescent="0.2">
      <c r="A16" s="50" t="s">
        <v>35</v>
      </c>
      <c r="B16" s="61" t="s">
        <v>36</v>
      </c>
      <c r="C16" s="55" t="s">
        <v>37</v>
      </c>
      <c r="D16" s="40">
        <v>43967700</v>
      </c>
      <c r="E16" s="50" t="s">
        <v>35</v>
      </c>
      <c r="F16" s="61" t="s">
        <v>36</v>
      </c>
      <c r="G16" s="55" t="s">
        <v>38</v>
      </c>
      <c r="H16" s="21">
        <v>4960000</v>
      </c>
      <c r="I16" s="14">
        <f t="shared" ref="I16" si="1">H16+D16</f>
        <v>48927700</v>
      </c>
      <c r="J16" s="19"/>
      <c r="K16" s="5"/>
    </row>
    <row r="17" spans="1:11" s="17" customFormat="1" ht="46.5" customHeight="1" x14ac:dyDescent="0.2">
      <c r="A17" s="76" t="s">
        <v>17</v>
      </c>
      <c r="B17" s="77" t="s">
        <v>18</v>
      </c>
      <c r="C17" s="57"/>
      <c r="D17" s="18">
        <v>71670374</v>
      </c>
      <c r="E17" s="76" t="s">
        <v>17</v>
      </c>
      <c r="F17" s="77" t="s">
        <v>18</v>
      </c>
      <c r="G17" s="57"/>
      <c r="H17" s="18">
        <f>H18+H19+H20+H21</f>
        <v>0</v>
      </c>
      <c r="I17" s="14">
        <f>D17+H17</f>
        <v>71670374</v>
      </c>
      <c r="J17" s="19"/>
      <c r="K17" s="5"/>
    </row>
    <row r="18" spans="1:11" s="17" customFormat="1" ht="93" customHeight="1" x14ac:dyDescent="0.2">
      <c r="A18" s="25" t="s">
        <v>21</v>
      </c>
      <c r="B18" s="23" t="s">
        <v>22</v>
      </c>
      <c r="C18" s="24" t="s">
        <v>23</v>
      </c>
      <c r="D18" s="26">
        <v>716000</v>
      </c>
      <c r="E18" s="25" t="s">
        <v>21</v>
      </c>
      <c r="F18" s="23" t="s">
        <v>22</v>
      </c>
      <c r="G18" s="24" t="s">
        <v>23</v>
      </c>
      <c r="H18" s="26">
        <v>-450425</v>
      </c>
      <c r="I18" s="26">
        <f>D18+H18</f>
        <v>265575</v>
      </c>
      <c r="J18" s="19"/>
      <c r="K18" s="5"/>
    </row>
    <row r="19" spans="1:11" s="17" customFormat="1" ht="76.5" customHeight="1" x14ac:dyDescent="0.2">
      <c r="A19" s="25" t="s">
        <v>21</v>
      </c>
      <c r="B19" s="23" t="s">
        <v>22</v>
      </c>
      <c r="C19" s="24" t="s">
        <v>24</v>
      </c>
      <c r="D19" s="26">
        <v>300000</v>
      </c>
      <c r="E19" s="25" t="s">
        <v>21</v>
      </c>
      <c r="F19" s="23" t="s">
        <v>22</v>
      </c>
      <c r="G19" s="24" t="s">
        <v>24</v>
      </c>
      <c r="H19" s="26">
        <v>450425</v>
      </c>
      <c r="I19" s="26">
        <f t="shared" ref="I19" si="2">D19+H19</f>
        <v>750425</v>
      </c>
      <c r="J19" s="19"/>
      <c r="K19" s="5"/>
    </row>
    <row r="20" spans="1:11" s="17" customFormat="1" ht="101.25" customHeight="1" x14ac:dyDescent="0.2">
      <c r="A20" s="25" t="s">
        <v>25</v>
      </c>
      <c r="B20" s="27" t="s">
        <v>26</v>
      </c>
      <c r="C20" s="28" t="s">
        <v>27</v>
      </c>
      <c r="D20" s="30">
        <v>3960000</v>
      </c>
      <c r="E20" s="25" t="s">
        <v>25</v>
      </c>
      <c r="F20" s="27" t="s">
        <v>26</v>
      </c>
      <c r="G20" s="28" t="s">
        <v>27</v>
      </c>
      <c r="H20" s="30">
        <v>-500000</v>
      </c>
      <c r="I20" s="30">
        <f>D20+H20</f>
        <v>3460000</v>
      </c>
      <c r="J20" s="19"/>
      <c r="K20" s="5"/>
    </row>
    <row r="21" spans="1:11" s="17" customFormat="1" ht="87.75" customHeight="1" x14ac:dyDescent="0.2">
      <c r="A21" s="25"/>
      <c r="B21" s="23"/>
      <c r="C21" s="24"/>
      <c r="D21" s="29"/>
      <c r="E21" s="25" t="s">
        <v>25</v>
      </c>
      <c r="F21" s="27" t="s">
        <v>26</v>
      </c>
      <c r="G21" s="24" t="s">
        <v>28</v>
      </c>
      <c r="H21" s="30">
        <v>500000</v>
      </c>
      <c r="I21" s="30">
        <f>D21+H21</f>
        <v>500000</v>
      </c>
      <c r="J21" s="19"/>
      <c r="K21" s="5"/>
    </row>
    <row r="22" spans="1:11" s="17" customFormat="1" ht="107.25" customHeight="1" x14ac:dyDescent="0.2">
      <c r="A22" s="78" t="s">
        <v>39</v>
      </c>
      <c r="B22" s="56" t="s">
        <v>40</v>
      </c>
      <c r="C22" s="41"/>
      <c r="D22" s="42">
        <v>52052900</v>
      </c>
      <c r="E22" s="78" t="s">
        <v>39</v>
      </c>
      <c r="F22" s="56" t="s">
        <v>40</v>
      </c>
      <c r="G22" s="41"/>
      <c r="H22" s="18">
        <f>H23+H24</f>
        <v>-722955</v>
      </c>
      <c r="I22" s="43">
        <f t="shared" ref="I22:I24" si="3">D22+H22</f>
        <v>51329945</v>
      </c>
      <c r="J22" s="19"/>
      <c r="K22" s="5"/>
    </row>
    <row r="23" spans="1:11" s="17" customFormat="1" ht="107.25" customHeight="1" x14ac:dyDescent="0.2">
      <c r="A23" s="44" t="s">
        <v>41</v>
      </c>
      <c r="B23" s="45" t="s">
        <v>42</v>
      </c>
      <c r="C23" s="24" t="s">
        <v>43</v>
      </c>
      <c r="D23" s="46">
        <v>4063500</v>
      </c>
      <c r="E23" s="44" t="s">
        <v>41</v>
      </c>
      <c r="F23" s="45" t="s">
        <v>42</v>
      </c>
      <c r="G23" s="24" t="s">
        <v>44</v>
      </c>
      <c r="H23" s="46">
        <v>-297900</v>
      </c>
      <c r="I23" s="43">
        <f t="shared" si="3"/>
        <v>3765600</v>
      </c>
      <c r="J23" s="19"/>
      <c r="K23" s="5"/>
    </row>
    <row r="24" spans="1:11" s="17" customFormat="1" ht="107.25" customHeight="1" x14ac:dyDescent="0.2">
      <c r="A24" s="44" t="s">
        <v>41</v>
      </c>
      <c r="B24" s="45" t="s">
        <v>42</v>
      </c>
      <c r="C24" s="24" t="s">
        <v>45</v>
      </c>
      <c r="D24" s="21">
        <v>1490000</v>
      </c>
      <c r="E24" s="44" t="s">
        <v>41</v>
      </c>
      <c r="F24" s="45" t="s">
        <v>42</v>
      </c>
      <c r="G24" s="24" t="s">
        <v>45</v>
      </c>
      <c r="H24" s="38">
        <v>-425055</v>
      </c>
      <c r="I24" s="43">
        <f t="shared" si="3"/>
        <v>1064945</v>
      </c>
      <c r="J24" s="19"/>
      <c r="K24" s="5"/>
    </row>
    <row r="25" spans="1:11" s="17" customFormat="1" ht="46.5" customHeight="1" x14ac:dyDescent="0.2">
      <c r="A25" s="31" t="s">
        <v>29</v>
      </c>
      <c r="B25" s="32" t="s">
        <v>30</v>
      </c>
      <c r="C25" s="33"/>
      <c r="D25" s="14">
        <v>30302915</v>
      </c>
      <c r="E25" s="31" t="s">
        <v>29</v>
      </c>
      <c r="F25" s="32" t="s">
        <v>30</v>
      </c>
      <c r="G25" s="33"/>
      <c r="H25" s="34">
        <f>H26</f>
        <v>12461147</v>
      </c>
      <c r="I25" s="14">
        <f t="shared" ref="I25" si="4">D25+H25</f>
        <v>42764062</v>
      </c>
      <c r="J25" s="19"/>
      <c r="K25" s="5"/>
    </row>
    <row r="26" spans="1:11" s="17" customFormat="1" ht="294.75" customHeight="1" x14ac:dyDescent="0.2">
      <c r="A26" s="35" t="s">
        <v>31</v>
      </c>
      <c r="B26" s="36" t="s">
        <v>32</v>
      </c>
      <c r="C26" s="36" t="s">
        <v>32</v>
      </c>
      <c r="D26" s="21">
        <v>13850500</v>
      </c>
      <c r="E26" s="35" t="s">
        <v>31</v>
      </c>
      <c r="F26" s="36" t="s">
        <v>32</v>
      </c>
      <c r="G26" s="36" t="s">
        <v>32</v>
      </c>
      <c r="H26" s="21">
        <v>12461147</v>
      </c>
      <c r="I26" s="14">
        <f t="shared" ref="I26:I27" si="5">H26+D26</f>
        <v>26311647</v>
      </c>
      <c r="J26" s="19"/>
      <c r="K26" s="5"/>
    </row>
    <row r="27" spans="1:11" s="17" customFormat="1" ht="111" customHeight="1" x14ac:dyDescent="0.2">
      <c r="A27" s="79" t="s">
        <v>46</v>
      </c>
      <c r="B27" s="80" t="s">
        <v>47</v>
      </c>
      <c r="C27" s="47"/>
      <c r="D27" s="81">
        <v>516237252</v>
      </c>
      <c r="E27" s="79" t="s">
        <v>46</v>
      </c>
      <c r="F27" s="80" t="s">
        <v>47</v>
      </c>
      <c r="G27" s="48"/>
      <c r="H27" s="49">
        <f>H28+H29+H30</f>
        <v>8300000</v>
      </c>
      <c r="I27" s="43">
        <f t="shared" si="5"/>
        <v>524537252</v>
      </c>
      <c r="J27" s="19"/>
      <c r="K27" s="5"/>
    </row>
    <row r="28" spans="1:11" s="17" customFormat="1" ht="118.5" customHeight="1" x14ac:dyDescent="0.2">
      <c r="A28" s="50" t="s">
        <v>48</v>
      </c>
      <c r="B28" s="55" t="s">
        <v>49</v>
      </c>
      <c r="C28" s="22" t="s">
        <v>50</v>
      </c>
      <c r="D28" s="40">
        <v>300000</v>
      </c>
      <c r="E28" s="50" t="s">
        <v>48</v>
      </c>
      <c r="F28" s="55" t="s">
        <v>49</v>
      </c>
      <c r="G28" s="22" t="s">
        <v>50</v>
      </c>
      <c r="H28" s="21">
        <v>-200000</v>
      </c>
      <c r="I28" s="37">
        <f>D28+H28</f>
        <v>100000</v>
      </c>
      <c r="J28" s="19"/>
      <c r="K28" s="5"/>
    </row>
    <row r="29" spans="1:11" s="17" customFormat="1" ht="118.5" customHeight="1" x14ac:dyDescent="0.2">
      <c r="A29" s="51" t="s">
        <v>51</v>
      </c>
      <c r="B29" s="52" t="s">
        <v>52</v>
      </c>
      <c r="C29" s="59" t="s">
        <v>53</v>
      </c>
      <c r="D29" s="40">
        <v>3000000</v>
      </c>
      <c r="E29" s="51" t="s">
        <v>51</v>
      </c>
      <c r="F29" s="52" t="s">
        <v>52</v>
      </c>
      <c r="G29" s="59" t="s">
        <v>53</v>
      </c>
      <c r="H29" s="21">
        <v>-1500000</v>
      </c>
      <c r="I29" s="37">
        <f t="shared" ref="I29" si="6">D29+H29</f>
        <v>1500000</v>
      </c>
      <c r="J29" s="19"/>
      <c r="K29" s="5"/>
    </row>
    <row r="30" spans="1:11" s="17" customFormat="1" ht="118.5" customHeight="1" x14ac:dyDescent="0.2">
      <c r="A30" s="60" t="s">
        <v>54</v>
      </c>
      <c r="B30" s="61" t="s">
        <v>55</v>
      </c>
      <c r="C30" s="22" t="s">
        <v>56</v>
      </c>
      <c r="D30" s="62">
        <v>77200000</v>
      </c>
      <c r="E30" s="60" t="s">
        <v>54</v>
      </c>
      <c r="F30" s="61" t="s">
        <v>55</v>
      </c>
      <c r="G30" s="22" t="s">
        <v>56</v>
      </c>
      <c r="H30" s="62">
        <v>10000000</v>
      </c>
      <c r="I30" s="63">
        <f>D30+H30</f>
        <v>87200000</v>
      </c>
      <c r="J30" s="19"/>
      <c r="K30" s="5"/>
    </row>
    <row r="31" spans="1:11" s="17" customFormat="1" ht="118.5" customHeight="1" x14ac:dyDescent="0.2">
      <c r="A31" s="82" t="s">
        <v>61</v>
      </c>
      <c r="B31" s="56" t="s">
        <v>62</v>
      </c>
      <c r="C31" s="83"/>
      <c r="D31" s="42">
        <v>303580000</v>
      </c>
      <c r="E31" s="82" t="s">
        <v>61</v>
      </c>
      <c r="F31" s="56" t="s">
        <v>62</v>
      </c>
      <c r="G31" s="53"/>
      <c r="H31" s="18">
        <f>H32+H33</f>
        <v>-43830000</v>
      </c>
      <c r="I31" s="14">
        <f>D31+H31</f>
        <v>259750000</v>
      </c>
      <c r="J31" s="19"/>
      <c r="K31" s="5"/>
    </row>
    <row r="32" spans="1:11" s="17" customFormat="1" ht="78" customHeight="1" x14ac:dyDescent="0.2">
      <c r="A32" s="60" t="s">
        <v>58</v>
      </c>
      <c r="B32" s="52" t="s">
        <v>59</v>
      </c>
      <c r="C32" s="55" t="s">
        <v>57</v>
      </c>
      <c r="D32" s="40">
        <v>43890000</v>
      </c>
      <c r="E32" s="60" t="s">
        <v>58</v>
      </c>
      <c r="F32" s="52" t="s">
        <v>59</v>
      </c>
      <c r="G32" s="55" t="s">
        <v>57</v>
      </c>
      <c r="H32" s="62">
        <v>-43890000</v>
      </c>
      <c r="I32" s="63">
        <f t="shared" ref="I32:I33" si="7">D32+H32</f>
        <v>0</v>
      </c>
      <c r="J32" s="19"/>
      <c r="K32" s="5"/>
    </row>
    <row r="33" spans="1:11" s="54" customFormat="1" ht="78" customHeight="1" x14ac:dyDescent="0.2">
      <c r="A33" s="60"/>
      <c r="B33" s="55"/>
      <c r="C33" s="55"/>
      <c r="D33" s="40"/>
      <c r="E33" s="60" t="s">
        <v>60</v>
      </c>
      <c r="F33" s="55" t="s">
        <v>49</v>
      </c>
      <c r="G33" s="55" t="s">
        <v>63</v>
      </c>
      <c r="H33" s="62">
        <v>60000</v>
      </c>
      <c r="I33" s="63">
        <f t="shared" si="7"/>
        <v>60000</v>
      </c>
      <c r="J33" s="19"/>
      <c r="K33" s="5"/>
    </row>
    <row r="34" spans="1:11" ht="54.75" customHeight="1" x14ac:dyDescent="0.2">
      <c r="A34" s="15"/>
      <c r="B34" s="7" t="s">
        <v>13</v>
      </c>
      <c r="C34" s="6"/>
      <c r="D34" s="8">
        <v>1103035533</v>
      </c>
      <c r="E34" s="16"/>
      <c r="F34" s="16"/>
      <c r="G34" s="6"/>
      <c r="H34" s="8">
        <f>H31+H27+H25+H22+H17+H15</f>
        <v>-18831808</v>
      </c>
      <c r="I34" s="20">
        <f t="shared" ref="I34" si="8">H34+D34</f>
        <v>1084203725</v>
      </c>
    </row>
    <row r="35" spans="1:11" ht="92.25" customHeight="1" x14ac:dyDescent="0.25">
      <c r="A35" s="84"/>
      <c r="B35" s="84"/>
      <c r="C35" s="10"/>
      <c r="D35" s="84"/>
      <c r="E35" s="84"/>
      <c r="F35" s="9"/>
      <c r="G35" s="84"/>
      <c r="H35" s="84" t="s">
        <v>10</v>
      </c>
      <c r="I35" s="84"/>
    </row>
    <row r="36" spans="1:11" ht="71.25" customHeight="1" x14ac:dyDescent="0.25">
      <c r="C36" s="11"/>
      <c r="D36" s="9"/>
      <c r="E36" s="9"/>
      <c r="F36" s="84"/>
    </row>
    <row r="37" spans="1:11" ht="81.75" hidden="1" customHeight="1" x14ac:dyDescent="0.25">
      <c r="C37" s="11"/>
    </row>
    <row r="38" spans="1:11" ht="75.75" hidden="1" customHeight="1" x14ac:dyDescent="0.25">
      <c r="C38" s="11"/>
    </row>
    <row r="39" spans="1:11" ht="100.5" hidden="1" customHeight="1" x14ac:dyDescent="0.25">
      <c r="C39" s="11"/>
      <c r="D39" s="86"/>
    </row>
    <row r="40" spans="1:11" ht="48.75" hidden="1" customHeight="1" x14ac:dyDescent="0.25">
      <c r="C40" s="11"/>
    </row>
    <row r="41" spans="1:11" ht="48.75" hidden="1" customHeight="1" x14ac:dyDescent="0.2"/>
    <row r="42" spans="1:11" ht="48.75" hidden="1" customHeight="1" x14ac:dyDescent="0.2"/>
    <row r="43" spans="1:11" ht="48.75" hidden="1" customHeight="1" x14ac:dyDescent="0.2"/>
    <row r="44" spans="1:11" ht="48.75" hidden="1" customHeight="1" x14ac:dyDescent="0.2"/>
    <row r="45" spans="1:11" ht="48.75" hidden="1" customHeight="1" x14ac:dyDescent="0.2"/>
    <row r="46" spans="1:11" ht="120" customHeight="1" x14ac:dyDescent="0.2"/>
    <row r="47" spans="1:11" ht="82.5" customHeight="1" x14ac:dyDescent="0.2"/>
    <row r="48" spans="1:11" ht="57" customHeight="1" x14ac:dyDescent="0.2">
      <c r="J48" s="2"/>
    </row>
    <row r="49" spans="10:10" ht="112.5" customHeight="1" x14ac:dyDescent="0.2">
      <c r="J49" s="2"/>
    </row>
    <row r="50" spans="10:10" ht="165" customHeight="1" x14ac:dyDescent="0.2">
      <c r="J50" s="2"/>
    </row>
    <row r="51" spans="10:10" ht="95.25" customHeight="1" x14ac:dyDescent="0.2">
      <c r="J51" s="2"/>
    </row>
    <row r="52" spans="10:10" ht="38.25" customHeight="1" x14ac:dyDescent="0.2">
      <c r="J52" s="2"/>
    </row>
    <row r="53" spans="10:10" ht="14.25" x14ac:dyDescent="0.2">
      <c r="J53" s="2"/>
    </row>
    <row r="54" spans="10:10" ht="15.75" customHeight="1" x14ac:dyDescent="0.2">
      <c r="J54" s="2"/>
    </row>
    <row r="56" spans="10:10" ht="12.75" customHeight="1" x14ac:dyDescent="0.2"/>
    <row r="57" spans="10:10" ht="12.75" customHeight="1" x14ac:dyDescent="0.2"/>
    <row r="58" spans="10:10" ht="12.75" customHeight="1" x14ac:dyDescent="0.2"/>
    <row r="59" spans="10:10" ht="12.75" customHeight="1" x14ac:dyDescent="0.2"/>
  </sheetData>
  <mergeCells count="11">
    <mergeCell ref="D3:E3"/>
    <mergeCell ref="I12:I14"/>
    <mergeCell ref="C13:C14"/>
    <mergeCell ref="D13:D14"/>
    <mergeCell ref="G13:G14"/>
    <mergeCell ref="H13:H14"/>
    <mergeCell ref="A5:H5"/>
    <mergeCell ref="A7:H7"/>
    <mergeCell ref="A8:H8"/>
    <mergeCell ref="A12:D12"/>
    <mergeCell ref="E12:H12"/>
  </mergeCells>
  <pageMargins left="0.19685039370078741" right="0.19685039370078741" top="0.59055118110236227" bottom="1.5748031496062993" header="0.31496062992125984" footer="0.31496062992125984"/>
  <pageSetup paperSize="9" scale="72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дод-5</vt:lpstr>
      <vt:lpstr>'дод-5'!Область_печати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МФУ</cp:lastModifiedBy>
  <cp:lastPrinted>2024-11-11T08:30:38Z</cp:lastPrinted>
  <dcterms:created xsi:type="dcterms:W3CDTF">2021-02-12T11:43:33Z</dcterms:created>
  <dcterms:modified xsi:type="dcterms:W3CDTF">2024-11-11T08:30:50Z</dcterms:modified>
</cp:coreProperties>
</file>