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01\"/>
    </mc:Choice>
  </mc:AlternateContent>
  <bookViews>
    <workbookView xWindow="0" yWindow="0" windowWidth="28800" windowHeight="12315"/>
  </bookViews>
  <sheets>
    <sheet name="дод-5" sheetId="1" r:id="rId1"/>
  </sheets>
  <definedNames>
    <definedName name="_xlnm.Print_Area" localSheetId="0">'дод-5'!$A$1:$I$50</definedName>
  </definedNames>
  <calcPr calcId="162913" refMode="R1C1"/>
</workbook>
</file>

<file path=xl/calcChain.xml><?xml version="1.0" encoding="utf-8"?>
<calcChain xmlns="http://schemas.openxmlformats.org/spreadsheetml/2006/main">
  <c r="H50" i="1" l="1"/>
  <c r="H15" i="1"/>
  <c r="I22" i="1"/>
  <c r="I21" i="1"/>
  <c r="I20" i="1"/>
  <c r="H23" i="1"/>
  <c r="I29" i="1"/>
  <c r="I28" i="1"/>
  <c r="I30" i="1"/>
  <c r="I31" i="1"/>
  <c r="I32" i="1"/>
  <c r="I33" i="1"/>
  <c r="I34" i="1"/>
  <c r="I35" i="1"/>
  <c r="I36" i="1"/>
  <c r="I37" i="1"/>
  <c r="I38" i="1"/>
  <c r="I43" i="1" l="1"/>
  <c r="I42" i="1"/>
  <c r="I41" i="1"/>
  <c r="H30" i="1" l="1"/>
  <c r="I47" i="1" l="1"/>
  <c r="H47" i="1"/>
  <c r="H40" i="1"/>
  <c r="I27" i="1"/>
  <c r="I26" i="1"/>
  <c r="I25" i="1"/>
  <c r="I24" i="1"/>
  <c r="I19" i="1" l="1"/>
  <c r="I40" i="1" l="1"/>
  <c r="H44" i="1"/>
  <c r="H35" i="1"/>
  <c r="H37" i="1" l="1"/>
  <c r="I39" i="1"/>
  <c r="I17" i="1"/>
  <c r="H48" i="1" l="1"/>
  <c r="I49" i="1"/>
  <c r="I48" i="1"/>
  <c r="I18" i="1" l="1"/>
  <c r="I44" i="1" l="1"/>
  <c r="I16" i="1"/>
  <c r="I15" i="1"/>
  <c r="I50" i="1" l="1"/>
  <c r="I23" i="1" l="1"/>
  <c r="I45" i="1" l="1"/>
  <c r="I46" i="1" l="1"/>
  <c r="E10" i="1" l="1"/>
</calcChain>
</file>

<file path=xl/sharedStrings.xml><?xml version="1.0" encoding="utf-8"?>
<sst xmlns="http://schemas.openxmlformats.org/spreadsheetml/2006/main" count="192" uniqueCount="96">
  <si>
    <t xml:space="preserve">Розподіл коштів бюджету розвитку на здійснення заходів із будівництва,  реконструкції </t>
  </si>
  <si>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</si>
  <si>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</si>
  <si>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</si>
  <si>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</si>
  <si>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</si>
  <si>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</si>
  <si>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</si>
  <si>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</si>
  <si>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</si>
  <si>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</si>
  <si>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</si>
  <si>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</si>
  <si>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</si>
  <si>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Затверджено</t>
  </si>
  <si>
    <t>у 2024 році</t>
  </si>
  <si>
    <t>Інформація</t>
  </si>
  <si>
    <t>реставрації , капітальний ремонт об'єктів виробничої, комунікаційної та соціальної інфраструктури за об'єктами Тернопільської міської територіальної громади</t>
  </si>
  <si>
    <t>Назва об'єкту відповідно до проектно-кошторисної документації</t>
  </si>
  <si>
    <t xml:space="preserve">  рішенням міської ради</t>
  </si>
  <si>
    <t>Управління освіти і науки</t>
  </si>
  <si>
    <t>0110000</t>
  </si>
  <si>
    <t>Міська рада</t>
  </si>
  <si>
    <t>Розроблення схем планування та забудови територій (містобудівної документації)</t>
  </si>
  <si>
    <t>0117350</t>
  </si>
  <si>
    <t>Програма розвитку містобудівної діяльності, територіального планування та містобудівного кадастру 2022-2024 роки</t>
  </si>
  <si>
    <t>1900000</t>
  </si>
  <si>
    <t>Управління транспортних мереж та зв'язку</t>
  </si>
  <si>
    <t>1917670</t>
  </si>
  <si>
    <t>Внески до статутного капіталу суб'єктів господарювання</t>
  </si>
  <si>
    <t xml:space="preserve">КП "Тернопільелектротранс" на забезпечення статутної діяльності в обмін на корпоративні права </t>
  </si>
  <si>
    <t>КП "Автошкола "Міськавтотранс" на забезпечення статутної діяльності в обмін на корпоративні права(Програма "Обороноздатність 2024")</t>
  </si>
  <si>
    <t>070000</t>
  </si>
  <si>
    <t>Відділ охорони здоров'я та медичного забезпечення</t>
  </si>
  <si>
    <t>0712152</t>
  </si>
  <si>
    <t>Інші програми та заходи у сфері охорони здоров’я</t>
  </si>
  <si>
    <t>Капітальний ремонт приміщень другого поверху будівлі головного корпусу, літера «А», із улаштуванням ангіографічної системи в КНП «Тернопільська комунальна міська лікарня №2» за адресою: м. Тернопіль, вул. Р. Купчинського, 14</t>
  </si>
  <si>
    <t>Комунальному некомерційному підприємству "Тернопільська міська комунальна лікарня №2" на капітальний ремонт  приміщення</t>
  </si>
  <si>
    <t>Комунальному некомерційному підприємству "Тернопільська комунальна міська лікарня №2" на капітальний ремонт  приміщень</t>
  </si>
  <si>
    <t>3718880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</si>
  <si>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</si>
  <si>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Забезпечення гарантійних зобов'язань за позичальників, що отримали кредити під місцеві гарантії</t>
  </si>
  <si>
    <t>0117370</t>
  </si>
  <si>
    <t>Реалізація інших заходів щодо соціально-економічного розвитку територій</t>
  </si>
  <si>
    <t>Реалізація інших заходів щодо соціально - економічного розвитку територій</t>
  </si>
  <si>
    <t>Управління розвитку спорту та фізичної культури</t>
  </si>
  <si>
    <t>Утримання та навчально-тренувальна робота дитячо-юнацьких спортивних шкіл</t>
  </si>
  <si>
    <t>«КДЮСШ з водних видів спорту» ТМР на придбання обладнання довгострокового призначення</t>
  </si>
  <si>
    <t>«КДЮСШ №1» ТМР на придбання обладнання довгострокового призначення</t>
  </si>
  <si>
    <t>080000</t>
  </si>
  <si>
    <t>Управління соціальної політики</t>
  </si>
  <si>
    <t>0816086</t>
  </si>
  <si>
    <t>Інша діяльність щодо забезпечення житлом громадян</t>
  </si>
  <si>
    <t>Видатки на виконання Програми "Обороноздатність" на 2024 рік</t>
  </si>
  <si>
    <t>КП "Автошкола "Міськавтотранс" на забезпечення статутної діяльності в обмін на корпоративні права (Програма "Обороноздатність  2024")</t>
  </si>
  <si>
    <t>1210000</t>
  </si>
  <si>
    <t>Управління  житлово-комунального господарства, благоустрою  та екології</t>
  </si>
  <si>
    <t>1217670</t>
  </si>
  <si>
    <t>0118240</t>
  </si>
  <si>
    <t>Заходи та роботи з територіальної оборони</t>
  </si>
  <si>
    <t>Видатки на виконання Програми "Обороноздатність " на 2024 рік</t>
  </si>
  <si>
    <t>КП "Підприємство матеріально-технічного забезпечення" на проект  "Нове будівництво ділянки  вулиці Проектна 202 в м.Тернопіль ( ділянка   дороги від вул. Микулинецька до території Індустріального парку " Тернопіль") на умовах співфінансування</t>
  </si>
  <si>
    <t>КП "Підприємство матеріально-технічного забезпечення" на проект  "Нове будівництво ділянки  вулиці Проектна 202 в м.Тернопіль (ділянка   дороги від вул. Микулинецька до території Індустріального парку " Тернопіль") на умовах співфінансування</t>
  </si>
  <si>
    <t>0610000</t>
  </si>
  <si>
    <t>0611010</t>
  </si>
  <si>
    <t xml:space="preserve">Надання дошкільної освіти </t>
  </si>
  <si>
    <t>Закладам дошкільної освіти на капітальний ремонт будівель - усунення аварійних ситуацій згідно рішення виконавчого комітету</t>
  </si>
  <si>
    <t>0611021</t>
  </si>
  <si>
    <t>Надання загальної  середньої освіти закладами загальної середньої освіти за рахунок коштів місцевого бюджету</t>
  </si>
  <si>
    <t>Закладам загальної середньої освіти на капітальний ремонт будівель - усунення аварійних ситуацій згідно рішення виконавчого комітету</t>
  </si>
  <si>
    <t>0611022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</si>
  <si>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</si>
  <si>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Тернопільській  спеціальній загальноосвітній школі  Тернопільської міської ради  на капітальний ремонт будівлі - усунення аварійної ситуації</t>
  </si>
  <si>
    <t>0611141</t>
  </si>
  <si>
    <t xml:space="preserve">Забезпечення діяльності інших закладів у сфері освіти </t>
  </si>
  <si>
    <t xml:space="preserve">Капітальний ремонт з усуненням аварійної ситуації ЦБДНЗ </t>
  </si>
  <si>
    <t>3710000</t>
  </si>
  <si>
    <t xml:space="preserve">Фінансове управіління </t>
  </si>
  <si>
    <t xml:space="preserve">Виконання територіальною громадою міста гарантійних зобов’язань </t>
  </si>
  <si>
    <t>Комунальному некомерційному підприємству "Тернопільська міська комунальна лікарня швидкої допомоги" на "Капітальний ремонт оздоровчо-реабілітаційного центру по вул.Чумацька,2 м.Тернопіль"</t>
  </si>
  <si>
    <t>Комунальному некомерційному підприємству "Тернопільська міська комунальна лікарня швидкої допомоги"  на придбання обладнання для оздоровчо-реабілітаційного центру по вул.Чумацька,2 м.Тернопіль</t>
  </si>
  <si>
    <t>1216011</t>
  </si>
  <si>
    <t>Експлуатація та технічне
обслуговування житлового фонду</t>
  </si>
  <si>
    <t>Капітальний ремонт житлового фонду, згідно
затвердженого титульного списку, погодженого з
постійною депутатською комісією з питань житлово-
комунального господарства, екології, надзвичайних
ситуацій, енергозбереження та енергоефективності</t>
  </si>
  <si>
    <t xml:space="preserve">   КП"Тернопільміськтеплокомуненерго"  на забезпечення статутної
діяльності  в обмін на
корпоративні права</t>
  </si>
  <si>
    <t>ТСШ І-ІІІ ступенів №7 ТМР  на реконструкцію тиру із облаштуванням споруди подвійного призначення із захисними властивостями протирадіаційного укриття на умовах співфінансування</t>
  </si>
  <si>
    <t>Капітальний ремонт підвального приміщення – сховища (найпростішого укриття) ТСШ І-ІІІ ступенів № 7</t>
  </si>
  <si>
    <t>КП "Підприємство матеріально-технічного забезпечення  на виготовлення робочого плану "Будівництво та підведення мереж електропостачання до індустріального парку "Тернопіль" по вул.Микулинецька в м.Тернопіль</t>
  </si>
  <si>
    <t>КП "Підприємство матеріально-технічного забезпечення  на виготовлення робочого проекту  " Нове будівництво електричних мереж 10 кВ для електропостачання електричних установок  індустріального парку "Тернопіль" по вул.Микулинецька в м.Тернопіль</t>
  </si>
  <si>
    <t>КП "Підприємство матеріально-технічного забезпечення  на здійснення топографо-геодезичних робіт відповідно до  робочого проекту  " Нове будівництво електричних мереж 10 кВ для електропостачання електричних установок  індустріального парку "Тернопіль" по вул.Микулинецька в м.Тернопіль</t>
  </si>
  <si>
    <t>Будівництво об'єктів житлово-комунального господарства</t>
  </si>
  <si>
    <t>Внески  до статутного капіталу суб'єктів господарювання</t>
  </si>
  <si>
    <t>Виготовлення ПКД на реконструкцію та будівництво
об'єктів благоустрою, інженерних мереж та шляхово-
мостового
господарства</t>
  </si>
  <si>
    <t xml:space="preserve">Виконання територіальною громадою міста гарантійних зобов'язань </t>
  </si>
  <si>
    <t xml:space="preserve">   КП "Тернопільміськтеплокомуненерго"  на забезпечення статутної
діяльності  в обмін на
корпоративні права</t>
  </si>
  <si>
    <t>КП "Підприємство матеріально-технічного забезпечення Будівництво та підведення мереж до індустріального парку "Тернопіль"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</si>
</sst>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  <numFmt numFmtId="167" formatCode="#,##0.00_ ;\-#,##0.00\ "/>
    <numFmt numFmtId="168" formatCode="#,##0\ _₴"/>
    <numFmt numFmtId="169" formatCode="0.000"/>
  </numFmts>
  <fonts count="46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 Cyr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9"/>
      <name val="Times New Roman Cyr"/>
      <charset val="204"/>
    </font>
    <font>
      <b/>
      <sz val="8"/>
      <name val="Times New Roman"/>
      <family val="1"/>
      <charset val="204"/>
    </font>
    <font>
      <b/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b/>
      <sz val="9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10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8" borderId="0" applyNumberFormat="0" applyBorder="0" applyAlignment="0" applyProtection="0"/>
    <xf numFmtId="0" fontId="21" fillId="22" borderId="3" applyNumberFormat="0" applyAlignment="0" applyProtection="0"/>
    <xf numFmtId="0" fontId="26" fillId="22" borderId="2" applyNumberFormat="0" applyAlignment="0" applyProtection="0"/>
    <xf numFmtId="0" fontId="23" fillId="0" borderId="4" applyNumberFormat="0" applyFill="0" applyAlignment="0" applyProtection="0"/>
    <xf numFmtId="0" fontId="27" fillId="13" borderId="0" applyNumberFormat="0" applyBorder="0" applyAlignment="0" applyProtection="0"/>
    <xf numFmtId="0" fontId="20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115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4" fillId="0" borderId="0" xfId="1"/>
    <xf numFmtId="0" fontId="8" fillId="0" borderId="0" xfId="1" applyFont="1" applyAlignment="1">
      <alignment horizontal="center"/>
    </xf>
    <xf numFmtId="0" fontId="5" fillId="0" borderId="0" xfId="2" applyFont="1"/>
    <xf numFmtId="0" fontId="8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4" fontId="9" fillId="0" borderId="1" xfId="7" applyNumberFormat="1" applyFont="1" applyBorder="1" applyAlignment="1">
      <alignment horizontal="center" vertical="center" wrapText="1"/>
    </xf>
    <xf numFmtId="0" fontId="12" fillId="0" borderId="0" xfId="2" applyFont="1"/>
    <xf numFmtId="0" fontId="6" fillId="0" borderId="0" xfId="2" applyFont="1" applyBorder="1" applyAlignment="1"/>
    <xf numFmtId="0" fontId="12" fillId="0" borderId="0" xfId="2" applyFont="1" applyBorder="1" applyAlignment="1"/>
    <xf numFmtId="0" fontId="4" fillId="0" borderId="0" xfId="2" applyBorder="1"/>
    <xf numFmtId="0" fontId="9" fillId="0" borderId="1" xfId="1" applyFont="1" applyBorder="1" applyAlignment="1">
      <alignment vertical="top" wrapText="1" shrinkToFit="1"/>
    </xf>
    <xf numFmtId="0" fontId="9" fillId="0" borderId="1" xfId="1" applyFont="1" applyBorder="1" applyAlignment="1">
      <alignment horizontal="center" vertical="center" wrapText="1" shrinkToFit="1"/>
    </xf>
    <xf numFmtId="4" fontId="9" fillId="0" borderId="1" xfId="2" applyNumberFormat="1" applyFont="1" applyBorder="1" applyAlignment="1">
      <alignment horizontal="center" vertical="center"/>
    </xf>
    <xf numFmtId="0" fontId="4" fillId="0" borderId="0" xfId="2"/>
    <xf numFmtId="0" fontId="11" fillId="0" borderId="1" xfId="2" applyFont="1" applyBorder="1" applyAlignment="1">
      <alignment horizontal="center" vertical="center" wrapText="1"/>
    </xf>
    <xf numFmtId="166" fontId="4" fillId="0" borderId="0" xfId="2" applyNumberFormat="1"/>
    <xf numFmtId="4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29" fillId="0" borderId="0" xfId="1" applyFont="1" applyAlignment="1">
      <alignment horizontal="center"/>
    </xf>
    <xf numFmtId="164" fontId="28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9" fillId="0" borderId="1" xfId="1" applyNumberFormat="1" applyFont="1" applyBorder="1" applyAlignment="1">
      <alignment horizontal="center" vertical="center" wrapText="1" shrinkToFit="1"/>
    </xf>
    <xf numFmtId="49" fontId="28" fillId="0" borderId="1" xfId="4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29" fillId="0" borderId="1" xfId="2" applyNumberFormat="1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3" fillId="23" borderId="1" xfId="2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4" fontId="35" fillId="0" borderId="1" xfId="7" applyNumberFormat="1" applyFont="1" applyBorder="1" applyAlignment="1">
      <alignment horizontal="center" vertical="center"/>
    </xf>
    <xf numFmtId="4" fontId="34" fillId="0" borderId="1" xfId="4" applyNumberFormat="1" applyFont="1" applyBorder="1" applyAlignment="1" applyProtection="1">
      <alignment horizontal="center" vertical="center" wrapText="1" shrinkToFit="1"/>
      <protection locked="0"/>
    </xf>
    <xf numFmtId="4" fontId="34" fillId="0" borderId="1" xfId="7" applyNumberFormat="1" applyFont="1" applyBorder="1" applyAlignment="1">
      <alignment horizontal="center" vertical="center"/>
    </xf>
    <xf numFmtId="49" fontId="36" fillId="0" borderId="1" xfId="4" applyNumberFormat="1" applyFont="1" applyBorder="1" applyAlignment="1">
      <alignment horizontal="center" vertical="center" wrapText="1"/>
    </xf>
    <xf numFmtId="0" fontId="36" fillId="0" borderId="1" xfId="4" applyFont="1" applyBorder="1" applyAlignment="1" applyProtection="1">
      <alignment horizontal="center" vertical="center" wrapText="1" shrinkToFit="1"/>
      <protection locked="0"/>
    </xf>
    <xf numFmtId="4" fontId="37" fillId="0" borderId="1" xfId="4" applyNumberFormat="1" applyFont="1" applyBorder="1" applyAlignment="1" applyProtection="1">
      <alignment horizontal="center" vertical="center" wrapText="1" shrinkToFit="1"/>
      <protection locked="0"/>
    </xf>
    <xf numFmtId="4" fontId="34" fillId="0" borderId="1" xfId="4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1" fillId="0" borderId="1" xfId="4" applyFont="1" applyBorder="1" applyAlignment="1" applyProtection="1">
      <alignment horizontal="center" vertical="center" wrapText="1"/>
      <protection locked="0"/>
    </xf>
    <xf numFmtId="49" fontId="9" fillId="0" borderId="1" xfId="1" applyNumberFormat="1" applyFont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top" wrapText="1" shrinkToFit="1"/>
    </xf>
    <xf numFmtId="49" fontId="31" fillId="0" borderId="1" xfId="4" applyNumberFormat="1" applyFont="1" applyBorder="1" applyAlignment="1">
      <alignment horizontal="center" vertical="center" wrapText="1" shrinkToFit="1"/>
    </xf>
    <xf numFmtId="4" fontId="11" fillId="0" borderId="1" xfId="1" applyNumberFormat="1" applyFont="1" applyBorder="1" applyAlignment="1">
      <alignment horizontal="center" vertical="center" wrapText="1" shrinkToFit="1"/>
    </xf>
    <xf numFmtId="49" fontId="11" fillId="0" borderId="1" xfId="1" applyNumberFormat="1" applyFont="1" applyBorder="1" applyAlignment="1">
      <alignment horizontal="center" vertical="center" wrapText="1" shrinkToFit="1"/>
    </xf>
    <xf numFmtId="0" fontId="31" fillId="0" borderId="1" xfId="4" applyFont="1" applyFill="1" applyBorder="1" applyAlignment="1" applyProtection="1">
      <alignment horizontal="center" vertical="center" wrapText="1" shrinkToFit="1"/>
      <protection locked="0"/>
    </xf>
    <xf numFmtId="4" fontId="34" fillId="0" borderId="1" xfId="1" applyNumberFormat="1" applyFont="1" applyBorder="1" applyAlignment="1">
      <alignment horizontal="center" vertical="center" wrapText="1" shrinkToFit="1"/>
    </xf>
    <xf numFmtId="0" fontId="28" fillId="0" borderId="1" xfId="4" applyFont="1" applyBorder="1" applyAlignment="1">
      <alignment horizontal="center" vertical="center" wrapText="1"/>
    </xf>
    <xf numFmtId="0" fontId="28" fillId="0" borderId="1" xfId="8" applyFont="1" applyBorder="1" applyAlignment="1" applyProtection="1">
      <alignment horizontal="center" vertical="center" wrapText="1" shrinkToFit="1"/>
      <protection locked="0"/>
    </xf>
    <xf numFmtId="167" fontId="9" fillId="0" borderId="1" xfId="0" applyNumberFormat="1" applyFont="1" applyBorder="1" applyAlignment="1">
      <alignment horizontal="center" vertical="center" wrapText="1"/>
    </xf>
    <xf numFmtId="0" fontId="36" fillId="0" borderId="1" xfId="4" applyFont="1" applyBorder="1" applyAlignment="1">
      <alignment horizontal="center" vertical="center"/>
    </xf>
    <xf numFmtId="4" fontId="36" fillId="0" borderId="1" xfId="4" applyNumberFormat="1" applyFont="1" applyBorder="1" applyAlignment="1" applyProtection="1">
      <alignment horizontal="center" vertical="center" wrapText="1" shrinkToFit="1"/>
      <protection locked="0"/>
    </xf>
    <xf numFmtId="4" fontId="11" fillId="0" borderId="1" xfId="2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9" fontId="28" fillId="0" borderId="1" xfId="4" applyNumberFormat="1" applyFont="1" applyBorder="1" applyAlignment="1">
      <alignment horizontal="center" vertical="center" wrapText="1" shrinkToFit="1"/>
    </xf>
    <xf numFmtId="0" fontId="4" fillId="0" borderId="1" xfId="2" applyFont="1" applyBorder="1"/>
    <xf numFmtId="0" fontId="11" fillId="0" borderId="1" xfId="4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4" fontId="9" fillId="0" borderId="1" xfId="7" applyNumberFormat="1" applyFont="1" applyBorder="1" applyAlignment="1">
      <alignment horizontal="center" vertical="center"/>
    </xf>
    <xf numFmtId="4" fontId="11" fillId="0" borderId="1" xfId="7" applyNumberFormat="1" applyFont="1" applyBorder="1" applyAlignment="1">
      <alignment horizontal="center" vertical="center"/>
    </xf>
    <xf numFmtId="49" fontId="41" fillId="0" borderId="1" xfId="4" applyNumberFormat="1" applyFont="1" applyBorder="1" applyAlignment="1">
      <alignment horizontal="center" vertical="center" wrapText="1"/>
    </xf>
    <xf numFmtId="0" fontId="41" fillId="0" borderId="1" xfId="4" applyFont="1" applyBorder="1" applyAlignment="1" applyProtection="1">
      <alignment horizontal="center" vertical="center" wrapText="1" shrinkToFit="1"/>
      <protection locked="0"/>
    </xf>
    <xf numFmtId="0" fontId="34" fillId="0" borderId="1" xfId="2" applyFont="1" applyFill="1" applyBorder="1" applyAlignment="1">
      <alignment horizontal="center" vertical="center" wrapText="1"/>
    </xf>
    <xf numFmtId="4" fontId="41" fillId="0" borderId="1" xfId="4" applyNumberFormat="1" applyFont="1" applyBorder="1" applyAlignment="1" applyProtection="1">
      <alignment horizontal="center" vertical="center" wrapText="1" shrinkToFit="1"/>
      <protection locked="0"/>
    </xf>
    <xf numFmtId="167" fontId="35" fillId="0" borderId="1" xfId="2" applyNumberFormat="1" applyFont="1" applyBorder="1" applyAlignment="1">
      <alignment horizontal="centerContinuous" vertical="center"/>
    </xf>
    <xf numFmtId="0" fontId="11" fillId="23" borderId="1" xfId="0" applyFont="1" applyFill="1" applyBorder="1" applyAlignment="1">
      <alignment horizontal="center" vertical="center" wrapText="1"/>
    </xf>
    <xf numFmtId="0" fontId="11" fillId="23" borderId="1" xfId="2" applyFont="1" applyFill="1" applyBorder="1" applyAlignment="1">
      <alignment horizontal="center" vertical="center" wrapText="1"/>
    </xf>
    <xf numFmtId="168" fontId="11" fillId="23" borderId="1" xfId="2" applyNumberFormat="1" applyFont="1" applyFill="1" applyBorder="1" applyAlignment="1">
      <alignment horizontal="center" vertical="center" wrapText="1"/>
    </xf>
    <xf numFmtId="49" fontId="11" fillId="23" borderId="1" xfId="0" applyNumberFormat="1" applyFont="1" applyFill="1" applyBorder="1" applyAlignment="1">
      <alignment horizontal="center" vertical="center" wrapText="1"/>
    </xf>
    <xf numFmtId="0" fontId="11" fillId="23" borderId="1" xfId="4" applyFont="1" applyFill="1" applyBorder="1" applyAlignment="1">
      <alignment horizontal="center" vertical="center" wrapText="1"/>
    </xf>
    <xf numFmtId="4" fontId="11" fillId="23" borderId="1" xfId="2" applyNumberFormat="1" applyFont="1" applyFill="1" applyBorder="1" applyAlignment="1">
      <alignment horizontal="center" vertical="center" wrapText="1"/>
    </xf>
    <xf numFmtId="49" fontId="43" fillId="0" borderId="1" xfId="4" applyNumberFormat="1" applyFont="1" applyBorder="1" applyAlignment="1">
      <alignment horizontal="center" vertical="center" wrapText="1" shrinkToFit="1"/>
    </xf>
    <xf numFmtId="0" fontId="9" fillId="0" borderId="1" xfId="4" applyFont="1" applyBorder="1" applyAlignment="1">
      <alignment horizontal="center" vertical="center" wrapText="1"/>
    </xf>
    <xf numFmtId="4" fontId="42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9" fillId="0" borderId="1" xfId="9" applyFont="1" applyBorder="1" applyAlignment="1" applyProtection="1">
      <alignment horizontal="center" vertical="center" wrapText="1" shrinkToFit="1"/>
      <protection locked="0"/>
    </xf>
    <xf numFmtId="0" fontId="11" fillId="0" borderId="1" xfId="7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2" fontId="34" fillId="0" borderId="1" xfId="7" applyNumberFormat="1" applyFont="1" applyBorder="1" applyAlignment="1">
      <alignment horizontal="center" vertical="center"/>
    </xf>
    <xf numFmtId="169" fontId="34" fillId="0" borderId="1" xfId="4" applyNumberFormat="1" applyFont="1" applyBorder="1" applyAlignment="1" applyProtection="1">
      <alignment horizontal="center" vertical="center" wrapText="1" shrinkToFit="1"/>
      <protection locked="0"/>
    </xf>
    <xf numFmtId="2" fontId="35" fillId="0" borderId="1" xfId="7" applyNumberFormat="1" applyFont="1" applyBorder="1" applyAlignment="1">
      <alignment horizontal="center" vertical="center"/>
    </xf>
    <xf numFmtId="4" fontId="45" fillId="0" borderId="1" xfId="2" applyNumberFormat="1" applyFont="1" applyBorder="1" applyAlignment="1">
      <alignment horizontal="center" vertical="center"/>
    </xf>
    <xf numFmtId="4" fontId="35" fillId="0" borderId="1" xfId="2" applyNumberFormat="1" applyFont="1" applyBorder="1" applyAlignment="1">
      <alignment horizontal="center" vertical="center"/>
    </xf>
    <xf numFmtId="49" fontId="11" fillId="0" borderId="1" xfId="4" applyNumberFormat="1" applyFont="1" applyBorder="1" applyAlignment="1">
      <alignment horizontal="center" vertical="center" wrapText="1" shrinkToFit="1"/>
    </xf>
    <xf numFmtId="0" fontId="11" fillId="0" borderId="1" xfId="2" applyFont="1" applyFill="1" applyBorder="1" applyAlignment="1">
      <alignment horizontal="center" vertical="center" wrapText="1"/>
    </xf>
    <xf numFmtId="4" fontId="11" fillId="0" borderId="1" xfId="2" applyNumberFormat="1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 wrapText="1" shrinkToFit="1"/>
      <protection locked="0"/>
    </xf>
    <xf numFmtId="4" fontId="11" fillId="0" borderId="1" xfId="6" applyNumberFormat="1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top" wrapText="1" shrinkToFit="1"/>
    </xf>
    <xf numFmtId="0" fontId="9" fillId="0" borderId="1" xfId="1" applyFont="1" applyBorder="1" applyAlignment="1">
      <alignment horizontal="center" vertical="top"/>
    </xf>
    <xf numFmtId="0" fontId="34" fillId="0" borderId="1" xfId="2" applyFont="1" applyBorder="1" applyAlignment="1">
      <alignment horizontal="center" vertical="center" wrapText="1"/>
    </xf>
    <xf numFmtId="49" fontId="9" fillId="23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 shrinkToFit="1"/>
      <protection locked="0"/>
    </xf>
    <xf numFmtId="4" fontId="34" fillId="0" borderId="1" xfId="2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 shrinkToFit="1"/>
    </xf>
    <xf numFmtId="0" fontId="7" fillId="0" borderId="0" xfId="1" applyFont="1" applyAlignment="1"/>
    <xf numFmtId="0" fontId="9" fillId="0" borderId="1" xfId="3" applyFont="1" applyBorder="1" applyAlignment="1">
      <alignment horizontal="center" vertical="top" wrapText="1" shrinkToFit="1"/>
    </xf>
    <xf numFmtId="0" fontId="9" fillId="0" borderId="1" xfId="1" applyFont="1" applyBorder="1" applyAlignment="1">
      <alignment horizontal="center" vertical="top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showWhiteSpace="0" topLeftCell="A32" zoomScaleNormal="100" zoomScaleSheetLayoutView="40" workbookViewId="0">
      <selection activeCell="G33" sqref="G33"/>
    </sheetView>
  </sheetViews>
  <sheetFormatPr defaultRowHeight="12.75" x14ac:dyDescent="0.2"/>
  <cols>
    <col min="1" max="1" width="12" style="8" customWidth="1"/>
    <col min="2" max="2" width="31.33203125" style="8" customWidth="1"/>
    <col min="3" max="3" width="34.1640625" style="8" customWidth="1"/>
    <col min="4" max="4" width="20.1640625" style="8" customWidth="1"/>
    <col min="5" max="5" width="15" style="8" customWidth="1"/>
    <col min="6" max="6" width="33.5" style="8" customWidth="1"/>
    <col min="7" max="7" width="31.83203125" style="8" customWidth="1"/>
    <col min="8" max="8" width="22.83203125" style="8" customWidth="1"/>
    <col min="9" max="9" width="30.5" style="8" customWidth="1"/>
    <col min="10" max="10" width="14" style="8" bestFit="1" customWidth="1"/>
    <col min="11" max="11" width="9.33203125" style="8"/>
    <col min="12" max="12" width="9.6640625" style="8" customWidth="1"/>
    <col min="13" max="16384" width="9.33203125" style="8"/>
  </cols>
  <sheetData>
    <row r="1" spans="1:15" s="4" customFormat="1" ht="19.5" customHeight="1" x14ac:dyDescent="0.25">
      <c r="A1" s="1"/>
      <c r="B1" s="1"/>
      <c r="C1" s="1"/>
      <c r="D1" s="1"/>
      <c r="E1" s="1"/>
      <c r="F1" s="1"/>
      <c r="G1" s="2"/>
      <c r="I1" s="3" t="s">
        <v>14</v>
      </c>
    </row>
    <row r="2" spans="1:15" s="4" customFormat="1" ht="15" x14ac:dyDescent="0.25">
      <c r="A2" s="5"/>
      <c r="B2" s="5"/>
      <c r="C2" s="5"/>
      <c r="D2" s="5"/>
      <c r="E2" s="5"/>
      <c r="F2" s="5"/>
      <c r="G2" s="25"/>
      <c r="H2" s="26"/>
      <c r="I2" s="3" t="s">
        <v>19</v>
      </c>
    </row>
    <row r="3" spans="1:15" s="4" customFormat="1" ht="14.25" x14ac:dyDescent="0.2">
      <c r="A3" s="25"/>
      <c r="B3" s="25"/>
      <c r="C3" s="25"/>
      <c r="D3" s="108" t="s">
        <v>16</v>
      </c>
      <c r="E3" s="109"/>
      <c r="F3" s="25"/>
      <c r="G3" s="25"/>
      <c r="H3" s="25"/>
      <c r="I3" s="1"/>
    </row>
    <row r="4" spans="1:15" s="4" customFormat="1" ht="14.25" hidden="1" x14ac:dyDescent="0.2">
      <c r="A4" s="25"/>
      <c r="B4" s="25"/>
      <c r="C4" s="25"/>
      <c r="D4" s="25"/>
      <c r="E4" s="25"/>
      <c r="F4" s="25"/>
      <c r="G4" s="25"/>
      <c r="H4" s="25"/>
      <c r="I4" s="1"/>
    </row>
    <row r="5" spans="1:15" s="4" customFormat="1" ht="14.25" x14ac:dyDescent="0.2">
      <c r="A5" s="108" t="s">
        <v>0</v>
      </c>
      <c r="B5" s="108"/>
      <c r="C5" s="108"/>
      <c r="D5" s="108"/>
      <c r="E5" s="108"/>
      <c r="F5" s="108"/>
      <c r="G5" s="108"/>
      <c r="H5" s="108"/>
      <c r="I5" s="1"/>
    </row>
    <row r="6" spans="1:15" s="4" customFormat="1" ht="14.25" hidden="1" x14ac:dyDescent="0.2">
      <c r="A6" s="25"/>
      <c r="B6" s="25"/>
      <c r="C6" s="25"/>
      <c r="D6" s="25"/>
      <c r="E6" s="25"/>
      <c r="F6" s="25"/>
      <c r="G6" s="25"/>
      <c r="H6" s="25"/>
      <c r="I6" s="1"/>
    </row>
    <row r="7" spans="1:15" s="4" customFormat="1" ht="14.25" x14ac:dyDescent="0.2">
      <c r="A7" s="112" t="s">
        <v>17</v>
      </c>
      <c r="B7" s="112"/>
      <c r="C7" s="112"/>
      <c r="D7" s="112"/>
      <c r="E7" s="112"/>
      <c r="F7" s="112"/>
      <c r="G7" s="112"/>
      <c r="H7" s="112"/>
      <c r="I7" s="1"/>
    </row>
    <row r="8" spans="1:15" s="4" customFormat="1" ht="14.25" x14ac:dyDescent="0.2">
      <c r="A8" s="108" t="s">
        <v>15</v>
      </c>
      <c r="B8" s="108"/>
      <c r="C8" s="108"/>
      <c r="D8" s="108"/>
      <c r="E8" s="108"/>
      <c r="F8" s="108"/>
      <c r="G8" s="108"/>
      <c r="H8" s="108"/>
      <c r="I8" s="1"/>
    </row>
    <row r="9" spans="1:15" s="4" customFormat="1" ht="15" hidden="1" x14ac:dyDescent="0.25">
      <c r="A9" s="5"/>
      <c r="B9" s="5"/>
      <c r="C9" s="5"/>
      <c r="D9" s="5"/>
      <c r="E9" s="5"/>
      <c r="F9" s="5"/>
      <c r="G9" s="5"/>
      <c r="H9" s="5"/>
      <c r="I9" s="1"/>
    </row>
    <row r="10" spans="1:15" ht="18.75" hidden="1" customHeight="1" x14ac:dyDescent="0.25">
      <c r="A10" s="6"/>
      <c r="B10" s="6"/>
      <c r="C10" s="6"/>
      <c r="D10" s="6"/>
      <c r="E10" s="6">
        <f>SUM(E12)</f>
        <v>0</v>
      </c>
      <c r="F10" s="6"/>
      <c r="G10" s="6"/>
      <c r="H10" s="7" t="s">
        <v>1</v>
      </c>
      <c r="I10" s="6"/>
    </row>
    <row r="11" spans="1:15" ht="18.75" customHeight="1" x14ac:dyDescent="0.25">
      <c r="A11" s="6"/>
      <c r="B11" s="9" t="s">
        <v>2</v>
      </c>
      <c r="C11" s="6"/>
      <c r="D11" s="6"/>
      <c r="E11" s="6"/>
      <c r="F11" s="6"/>
      <c r="G11" s="6"/>
      <c r="H11" s="7"/>
      <c r="I11" s="6" t="s">
        <v>3</v>
      </c>
    </row>
    <row r="12" spans="1:15" ht="16.5" customHeight="1" x14ac:dyDescent="0.2">
      <c r="A12" s="113" t="s">
        <v>4</v>
      </c>
      <c r="B12" s="113"/>
      <c r="C12" s="113"/>
      <c r="D12" s="113"/>
      <c r="E12" s="114" t="s">
        <v>5</v>
      </c>
      <c r="F12" s="114"/>
      <c r="G12" s="114"/>
      <c r="H12" s="114"/>
      <c r="I12" s="110" t="s">
        <v>6</v>
      </c>
    </row>
    <row r="13" spans="1:15" ht="69.75" customHeight="1" x14ac:dyDescent="0.2">
      <c r="A13" s="102" t="s">
        <v>7</v>
      </c>
      <c r="B13" s="17" t="s">
        <v>8</v>
      </c>
      <c r="C13" s="111" t="s">
        <v>18</v>
      </c>
      <c r="D13" s="111" t="s">
        <v>9</v>
      </c>
      <c r="E13" s="102" t="s">
        <v>7</v>
      </c>
      <c r="F13" s="101" t="s">
        <v>8</v>
      </c>
      <c r="G13" s="111" t="s">
        <v>18</v>
      </c>
      <c r="H13" s="111" t="s">
        <v>9</v>
      </c>
      <c r="I13" s="110"/>
      <c r="O13" s="10" t="s">
        <v>10</v>
      </c>
    </row>
    <row r="14" spans="1:15" ht="57" customHeight="1" x14ac:dyDescent="0.2">
      <c r="A14" s="101" t="s">
        <v>11</v>
      </c>
      <c r="B14" s="18" t="s">
        <v>12</v>
      </c>
      <c r="C14" s="111"/>
      <c r="D14" s="111"/>
      <c r="E14" s="101" t="s">
        <v>11</v>
      </c>
      <c r="F14" s="18" t="s">
        <v>12</v>
      </c>
      <c r="G14" s="111"/>
      <c r="H14" s="111"/>
      <c r="I14" s="110"/>
      <c r="J14" s="22"/>
      <c r="K14" s="11"/>
    </row>
    <row r="15" spans="1:15" s="20" customFormat="1" ht="57" customHeight="1" x14ac:dyDescent="0.2">
      <c r="A15" s="46" t="s">
        <v>21</v>
      </c>
      <c r="B15" s="18" t="s">
        <v>22</v>
      </c>
      <c r="C15" s="101"/>
      <c r="D15" s="28">
        <v>92318700</v>
      </c>
      <c r="E15" s="46" t="s">
        <v>21</v>
      </c>
      <c r="F15" s="18" t="s">
        <v>22</v>
      </c>
      <c r="G15" s="101"/>
      <c r="H15" s="28">
        <f>H16+H17+H18+H19+H20+H21+H22</f>
        <v>-9336000</v>
      </c>
      <c r="I15" s="19">
        <f t="shared" ref="I15:I23" si="0">D15+H15</f>
        <v>82982700</v>
      </c>
      <c r="J15" s="22"/>
      <c r="K15" s="11"/>
    </row>
    <row r="16" spans="1:15" s="20" customFormat="1" ht="75" customHeight="1" x14ac:dyDescent="0.2">
      <c r="A16" s="50" t="s">
        <v>24</v>
      </c>
      <c r="B16" s="30" t="s">
        <v>23</v>
      </c>
      <c r="C16" s="47" t="s">
        <v>25</v>
      </c>
      <c r="D16" s="49">
        <v>3300000</v>
      </c>
      <c r="E16" s="50" t="s">
        <v>24</v>
      </c>
      <c r="F16" s="30" t="s">
        <v>23</v>
      </c>
      <c r="G16" s="47" t="s">
        <v>25</v>
      </c>
      <c r="H16" s="49">
        <v>-4000</v>
      </c>
      <c r="I16" s="19">
        <f t="shared" si="0"/>
        <v>3296000</v>
      </c>
      <c r="J16" s="22"/>
      <c r="K16" s="11"/>
    </row>
    <row r="17" spans="1:11" s="20" customFormat="1" ht="75" customHeight="1" x14ac:dyDescent="0.2">
      <c r="A17" s="48" t="s">
        <v>42</v>
      </c>
      <c r="B17" s="65" t="s">
        <v>43</v>
      </c>
      <c r="C17" s="47" t="s">
        <v>95</v>
      </c>
      <c r="D17" s="49">
        <v>23600000</v>
      </c>
      <c r="E17" s="48" t="s">
        <v>42</v>
      </c>
      <c r="F17" s="65" t="s">
        <v>43</v>
      </c>
      <c r="G17" s="47" t="s">
        <v>95</v>
      </c>
      <c r="H17" s="49">
        <v>-9155000</v>
      </c>
      <c r="I17" s="19">
        <f>D17+H17</f>
        <v>14445000</v>
      </c>
      <c r="J17" s="22"/>
      <c r="K17" s="11"/>
    </row>
    <row r="18" spans="1:11" s="20" customFormat="1" ht="120" customHeight="1" x14ac:dyDescent="0.2">
      <c r="A18" s="48" t="s">
        <v>42</v>
      </c>
      <c r="B18" s="51" t="s">
        <v>44</v>
      </c>
      <c r="C18" s="21" t="s">
        <v>62</v>
      </c>
      <c r="D18" s="52">
        <v>5510000</v>
      </c>
      <c r="E18" s="48" t="s">
        <v>42</v>
      </c>
      <c r="F18" s="51" t="s">
        <v>44</v>
      </c>
      <c r="G18" s="21" t="s">
        <v>61</v>
      </c>
      <c r="H18" s="49">
        <v>-5400000</v>
      </c>
      <c r="I18" s="19">
        <f t="shared" si="0"/>
        <v>110000</v>
      </c>
      <c r="J18" s="22"/>
      <c r="K18" s="11"/>
    </row>
    <row r="19" spans="1:11" s="20" customFormat="1" ht="120" customHeight="1" x14ac:dyDescent="0.2">
      <c r="A19" s="48" t="s">
        <v>58</v>
      </c>
      <c r="B19" s="51" t="s">
        <v>59</v>
      </c>
      <c r="C19" s="21" t="s">
        <v>60</v>
      </c>
      <c r="D19" s="58">
        <v>39699700</v>
      </c>
      <c r="E19" s="48" t="s">
        <v>58</v>
      </c>
      <c r="F19" s="51" t="s">
        <v>59</v>
      </c>
      <c r="G19" s="21" t="s">
        <v>53</v>
      </c>
      <c r="H19" s="49">
        <v>4268000</v>
      </c>
      <c r="I19" s="19">
        <f t="shared" ref="I19:I20" si="1">H19+D19</f>
        <v>43967700</v>
      </c>
      <c r="J19" s="22"/>
      <c r="K19" s="11"/>
    </row>
    <row r="20" spans="1:11" s="20" customFormat="1" ht="120" customHeight="1" x14ac:dyDescent="0.2">
      <c r="A20" s="48" t="s">
        <v>42</v>
      </c>
      <c r="B20" s="51" t="s">
        <v>44</v>
      </c>
      <c r="C20" s="103" t="s">
        <v>87</v>
      </c>
      <c r="D20" s="52">
        <v>495000</v>
      </c>
      <c r="E20" s="48" t="s">
        <v>42</v>
      </c>
      <c r="F20" s="51" t="s">
        <v>44</v>
      </c>
      <c r="G20" s="103" t="s">
        <v>87</v>
      </c>
      <c r="H20" s="49">
        <v>-495000</v>
      </c>
      <c r="I20" s="19">
        <f t="shared" si="1"/>
        <v>0</v>
      </c>
      <c r="J20" s="22"/>
      <c r="K20" s="11"/>
    </row>
    <row r="21" spans="1:11" s="20" customFormat="1" ht="120" customHeight="1" x14ac:dyDescent="0.2">
      <c r="A21" s="48"/>
      <c r="B21" s="51"/>
      <c r="C21" s="21"/>
      <c r="D21" s="58"/>
      <c r="E21" s="48" t="s">
        <v>42</v>
      </c>
      <c r="F21" s="51" t="s">
        <v>44</v>
      </c>
      <c r="G21" s="103" t="s">
        <v>88</v>
      </c>
      <c r="H21" s="49">
        <v>1070000</v>
      </c>
      <c r="I21" s="19">
        <f>D21+H21</f>
        <v>1070000</v>
      </c>
      <c r="J21" s="22"/>
      <c r="K21" s="11"/>
    </row>
    <row r="22" spans="1:11" s="20" customFormat="1" ht="133.5" customHeight="1" x14ac:dyDescent="0.2">
      <c r="A22" s="48"/>
      <c r="B22" s="51"/>
      <c r="C22" s="21"/>
      <c r="D22" s="58"/>
      <c r="E22" s="48" t="s">
        <v>42</v>
      </c>
      <c r="F22" s="51" t="s">
        <v>44</v>
      </c>
      <c r="G22" s="103" t="s">
        <v>89</v>
      </c>
      <c r="H22" s="49">
        <v>380000</v>
      </c>
      <c r="I22" s="19">
        <f>D22+H22</f>
        <v>380000</v>
      </c>
      <c r="J22" s="22"/>
      <c r="K22" s="11"/>
    </row>
    <row r="23" spans="1:11" s="20" customFormat="1" ht="103.5" customHeight="1" x14ac:dyDescent="0.2">
      <c r="A23" s="104" t="s">
        <v>63</v>
      </c>
      <c r="B23" s="27" t="s">
        <v>20</v>
      </c>
      <c r="C23" s="24"/>
      <c r="D23" s="23">
        <v>62293374</v>
      </c>
      <c r="E23" s="104" t="s">
        <v>63</v>
      </c>
      <c r="F23" s="27" t="s">
        <v>20</v>
      </c>
      <c r="G23" s="33"/>
      <c r="H23" s="19">
        <f>H24+H25+H26+H27+H28+H29</f>
        <v>9377000</v>
      </c>
      <c r="I23" s="19">
        <f t="shared" si="0"/>
        <v>71670374</v>
      </c>
      <c r="J23" s="22"/>
      <c r="K23" s="11"/>
    </row>
    <row r="24" spans="1:11" s="20" customFormat="1" ht="138.75" customHeight="1" x14ac:dyDescent="0.2">
      <c r="A24" s="79"/>
      <c r="B24" s="76"/>
      <c r="C24" s="77"/>
      <c r="D24" s="78"/>
      <c r="E24" s="79" t="s">
        <v>64</v>
      </c>
      <c r="F24" s="76" t="s">
        <v>65</v>
      </c>
      <c r="G24" s="77" t="s">
        <v>66</v>
      </c>
      <c r="H24" s="81">
        <v>1377000</v>
      </c>
      <c r="I24" s="81">
        <f t="shared" ref="I24:I25" si="2">D24+H24</f>
        <v>1377000</v>
      </c>
      <c r="J24" s="22"/>
      <c r="K24" s="11"/>
    </row>
    <row r="25" spans="1:11" s="20" customFormat="1" ht="138.75" customHeight="1" x14ac:dyDescent="0.2">
      <c r="A25" s="79" t="s">
        <v>67</v>
      </c>
      <c r="B25" s="76" t="s">
        <v>68</v>
      </c>
      <c r="C25" s="77" t="s">
        <v>69</v>
      </c>
      <c r="D25" s="78">
        <v>48929</v>
      </c>
      <c r="E25" s="79" t="s">
        <v>67</v>
      </c>
      <c r="F25" s="76" t="s">
        <v>68</v>
      </c>
      <c r="G25" s="77" t="s">
        <v>69</v>
      </c>
      <c r="H25" s="81">
        <v>7100000</v>
      </c>
      <c r="I25" s="81">
        <f t="shared" si="2"/>
        <v>7148929</v>
      </c>
      <c r="J25" s="22"/>
      <c r="K25" s="11"/>
    </row>
    <row r="26" spans="1:11" s="20" customFormat="1" ht="138.75" customHeight="1" x14ac:dyDescent="0.2">
      <c r="A26" s="79" t="s">
        <v>70</v>
      </c>
      <c r="B26" s="80" t="s">
        <v>71</v>
      </c>
      <c r="C26" s="30" t="s">
        <v>72</v>
      </c>
      <c r="D26" s="78">
        <v>900000</v>
      </c>
      <c r="E26" s="79" t="s">
        <v>70</v>
      </c>
      <c r="F26" s="80" t="s">
        <v>71</v>
      </c>
      <c r="G26" s="30" t="s">
        <v>72</v>
      </c>
      <c r="H26" s="81">
        <v>600000</v>
      </c>
      <c r="I26" s="81">
        <f>D26+H26</f>
        <v>1500000</v>
      </c>
      <c r="J26" s="22"/>
      <c r="K26" s="11"/>
    </row>
    <row r="27" spans="1:11" s="20" customFormat="1" ht="112.5" customHeight="1" x14ac:dyDescent="0.2">
      <c r="A27" s="79"/>
      <c r="B27" s="80"/>
      <c r="C27" s="30"/>
      <c r="D27" s="78"/>
      <c r="E27" s="79" t="s">
        <v>73</v>
      </c>
      <c r="F27" s="80" t="s">
        <v>74</v>
      </c>
      <c r="G27" s="30" t="s">
        <v>75</v>
      </c>
      <c r="H27" s="81">
        <v>300000</v>
      </c>
      <c r="I27" s="81">
        <f t="shared" ref="I27" si="3">D27+H27</f>
        <v>300000</v>
      </c>
      <c r="J27" s="22"/>
      <c r="K27" s="11"/>
    </row>
    <row r="28" spans="1:11" s="20" customFormat="1" ht="112.5" customHeight="1" x14ac:dyDescent="0.2">
      <c r="A28" s="79" t="s">
        <v>67</v>
      </c>
      <c r="B28" s="76" t="s">
        <v>68</v>
      </c>
      <c r="C28" s="77" t="s">
        <v>85</v>
      </c>
      <c r="D28" s="78">
        <v>4960000</v>
      </c>
      <c r="E28" s="79" t="s">
        <v>67</v>
      </c>
      <c r="F28" s="76" t="s">
        <v>68</v>
      </c>
      <c r="G28" s="77" t="s">
        <v>85</v>
      </c>
      <c r="H28" s="81">
        <v>-1000000</v>
      </c>
      <c r="I28" s="81">
        <f>D28+H28</f>
        <v>3960000</v>
      </c>
      <c r="J28" s="22"/>
      <c r="K28" s="11"/>
    </row>
    <row r="29" spans="1:11" s="20" customFormat="1" ht="112.5" customHeight="1" x14ac:dyDescent="0.2">
      <c r="A29" s="79"/>
      <c r="B29" s="80"/>
      <c r="C29" s="30"/>
      <c r="D29" s="78"/>
      <c r="E29" s="79" t="s">
        <v>67</v>
      </c>
      <c r="F29" s="76" t="s">
        <v>68</v>
      </c>
      <c r="G29" s="30" t="s">
        <v>86</v>
      </c>
      <c r="H29" s="81">
        <v>1000000</v>
      </c>
      <c r="I29" s="81">
        <f>D29+H29</f>
        <v>1000000</v>
      </c>
      <c r="J29" s="22"/>
      <c r="K29" s="11"/>
    </row>
    <row r="30" spans="1:11" s="20" customFormat="1" ht="105" customHeight="1" x14ac:dyDescent="0.2">
      <c r="A30" s="29" t="s">
        <v>32</v>
      </c>
      <c r="B30" s="24" t="s">
        <v>33</v>
      </c>
      <c r="C30" s="34"/>
      <c r="D30" s="23">
        <v>50969400</v>
      </c>
      <c r="E30" s="29" t="s">
        <v>32</v>
      </c>
      <c r="F30" s="24" t="s">
        <v>33</v>
      </c>
      <c r="G30" s="34"/>
      <c r="H30" s="28">
        <f>H31+H32+H33+H34</f>
        <v>1083500</v>
      </c>
      <c r="I30" s="93">
        <f t="shared" ref="I30" si="4">D30+H30</f>
        <v>52052900</v>
      </c>
      <c r="J30" s="22"/>
      <c r="K30" s="11"/>
    </row>
    <row r="31" spans="1:11" s="20" customFormat="1" ht="149.25" customHeight="1" x14ac:dyDescent="0.2">
      <c r="A31" s="35" t="s">
        <v>34</v>
      </c>
      <c r="B31" s="30" t="s">
        <v>35</v>
      </c>
      <c r="C31" s="36" t="s">
        <v>36</v>
      </c>
      <c r="D31" s="39">
        <v>3000000</v>
      </c>
      <c r="E31" s="35" t="s">
        <v>34</v>
      </c>
      <c r="F31" s="30" t="s">
        <v>35</v>
      </c>
      <c r="G31" s="36" t="s">
        <v>36</v>
      </c>
      <c r="H31" s="38">
        <v>-190000</v>
      </c>
      <c r="I31" s="92">
        <f t="shared" ref="I31:I39" si="5">D31+H31</f>
        <v>2810000</v>
      </c>
      <c r="J31" s="22"/>
      <c r="K31" s="11"/>
    </row>
    <row r="32" spans="1:11" s="20" customFormat="1" ht="107.25" customHeight="1" x14ac:dyDescent="0.2">
      <c r="A32" s="35" t="s">
        <v>34</v>
      </c>
      <c r="B32" s="30" t="s">
        <v>35</v>
      </c>
      <c r="C32" s="36" t="s">
        <v>37</v>
      </c>
      <c r="D32" s="39">
        <v>390000</v>
      </c>
      <c r="E32" s="35" t="s">
        <v>34</v>
      </c>
      <c r="F32" s="30" t="s">
        <v>35</v>
      </c>
      <c r="G32" s="36" t="s">
        <v>38</v>
      </c>
      <c r="H32" s="39">
        <v>3673500</v>
      </c>
      <c r="I32" s="92">
        <f t="shared" si="5"/>
        <v>4063500</v>
      </c>
      <c r="J32" s="22"/>
      <c r="K32" s="11"/>
    </row>
    <row r="33" spans="1:11" s="20" customFormat="1" ht="107.25" customHeight="1" x14ac:dyDescent="0.2">
      <c r="A33" s="88" t="s">
        <v>34</v>
      </c>
      <c r="B33" s="30" t="s">
        <v>35</v>
      </c>
      <c r="C33" s="36" t="s">
        <v>79</v>
      </c>
      <c r="D33" s="89">
        <v>30000000</v>
      </c>
      <c r="E33" s="35" t="s">
        <v>34</v>
      </c>
      <c r="F33" s="30" t="s">
        <v>35</v>
      </c>
      <c r="G33" s="36" t="s">
        <v>79</v>
      </c>
      <c r="H33" s="90">
        <v>-3000000</v>
      </c>
      <c r="I33" s="91">
        <f>D33+H33</f>
        <v>27000000</v>
      </c>
      <c r="J33" s="22"/>
      <c r="K33" s="11"/>
    </row>
    <row r="34" spans="1:11" s="20" customFormat="1" ht="107.25" customHeight="1" x14ac:dyDescent="0.2">
      <c r="A34" s="88" t="s">
        <v>34</v>
      </c>
      <c r="B34" s="30" t="s">
        <v>35</v>
      </c>
      <c r="C34" s="36" t="s">
        <v>80</v>
      </c>
      <c r="D34" s="89">
        <v>7000000</v>
      </c>
      <c r="E34" s="35" t="s">
        <v>34</v>
      </c>
      <c r="F34" s="30" t="s">
        <v>35</v>
      </c>
      <c r="G34" s="36" t="s">
        <v>80</v>
      </c>
      <c r="H34" s="90">
        <v>600000</v>
      </c>
      <c r="I34" s="91">
        <f>D34+H34</f>
        <v>7600000</v>
      </c>
      <c r="J34" s="22"/>
      <c r="K34" s="11"/>
    </row>
    <row r="35" spans="1:11" s="20" customFormat="1" ht="107.25" customHeight="1" x14ac:dyDescent="0.2">
      <c r="A35" s="67" t="s">
        <v>49</v>
      </c>
      <c r="B35" s="66" t="s">
        <v>50</v>
      </c>
      <c r="C35" s="105"/>
      <c r="D35" s="37">
        <v>39302915</v>
      </c>
      <c r="E35" s="67" t="s">
        <v>49</v>
      </c>
      <c r="F35" s="66" t="s">
        <v>50</v>
      </c>
      <c r="G35" s="105"/>
      <c r="H35" s="37">
        <f>H36</f>
        <v>-9000000</v>
      </c>
      <c r="I35" s="31">
        <f t="shared" si="5"/>
        <v>30302915</v>
      </c>
      <c r="J35" s="22"/>
      <c r="K35" s="11"/>
    </row>
    <row r="36" spans="1:11" s="20" customFormat="1" ht="107.25" customHeight="1" x14ac:dyDescent="0.2">
      <c r="A36" s="35" t="s">
        <v>51</v>
      </c>
      <c r="B36" s="65" t="s">
        <v>52</v>
      </c>
      <c r="C36" s="30" t="s">
        <v>53</v>
      </c>
      <c r="D36" s="69">
        <v>20000000</v>
      </c>
      <c r="E36" s="35" t="s">
        <v>51</v>
      </c>
      <c r="F36" s="65" t="s">
        <v>52</v>
      </c>
      <c r="G36" s="30" t="s">
        <v>53</v>
      </c>
      <c r="H36" s="70">
        <v>-9000000</v>
      </c>
      <c r="I36" s="31">
        <f t="shared" si="5"/>
        <v>11000000</v>
      </c>
      <c r="J36" s="22"/>
      <c r="K36" s="11"/>
    </row>
    <row r="37" spans="1:11" s="20" customFormat="1" ht="102" customHeight="1" x14ac:dyDescent="0.2">
      <c r="A37" s="53">
        <v>1110000</v>
      </c>
      <c r="B37" s="54" t="s">
        <v>45</v>
      </c>
      <c r="C37" s="21"/>
      <c r="D37" s="55">
        <v>680000</v>
      </c>
      <c r="E37" s="53">
        <v>1110000</v>
      </c>
      <c r="F37" s="106" t="s">
        <v>45</v>
      </c>
      <c r="G37" s="21"/>
      <c r="H37" s="55">
        <f>H38+H39</f>
        <v>341000</v>
      </c>
      <c r="I37" s="19">
        <f t="shared" si="5"/>
        <v>1021000</v>
      </c>
      <c r="J37" s="22"/>
      <c r="K37" s="11"/>
    </row>
    <row r="38" spans="1:11" s="20" customFormat="1" ht="102" customHeight="1" x14ac:dyDescent="0.2">
      <c r="A38" s="56">
        <v>1115031</v>
      </c>
      <c r="B38" s="41" t="s">
        <v>46</v>
      </c>
      <c r="C38" s="41" t="s">
        <v>47</v>
      </c>
      <c r="D38" s="58">
        <v>220000</v>
      </c>
      <c r="E38" s="56">
        <v>1115031</v>
      </c>
      <c r="F38" s="41" t="s">
        <v>46</v>
      </c>
      <c r="G38" s="41" t="s">
        <v>47</v>
      </c>
      <c r="H38" s="57">
        <v>170000</v>
      </c>
      <c r="I38" s="19">
        <f t="shared" si="5"/>
        <v>390000</v>
      </c>
      <c r="J38" s="22"/>
      <c r="K38" s="11"/>
    </row>
    <row r="39" spans="1:11" s="20" customFormat="1" ht="102" customHeight="1" x14ac:dyDescent="0.2">
      <c r="A39" s="56"/>
      <c r="B39" s="41"/>
      <c r="C39" s="59"/>
      <c r="D39" s="58"/>
      <c r="E39" s="56">
        <v>1115031</v>
      </c>
      <c r="F39" s="41" t="s">
        <v>46</v>
      </c>
      <c r="G39" s="41" t="s">
        <v>48</v>
      </c>
      <c r="H39" s="57">
        <v>171000</v>
      </c>
      <c r="I39" s="19">
        <f t="shared" si="5"/>
        <v>171000</v>
      </c>
      <c r="J39" s="22"/>
      <c r="K39" s="11"/>
    </row>
    <row r="40" spans="1:11" s="20" customFormat="1" ht="102" customHeight="1" x14ac:dyDescent="0.2">
      <c r="A40" s="71" t="s">
        <v>55</v>
      </c>
      <c r="B40" s="72" t="s">
        <v>56</v>
      </c>
      <c r="C40" s="73"/>
      <c r="D40" s="74">
        <v>505237252</v>
      </c>
      <c r="E40" s="71" t="s">
        <v>55</v>
      </c>
      <c r="F40" s="72" t="s">
        <v>56</v>
      </c>
      <c r="G40" s="68"/>
      <c r="H40" s="75">
        <f>H41+H42+H43</f>
        <v>11000000</v>
      </c>
      <c r="I40" s="93">
        <f t="shared" ref="I40" si="6">H40+D40</f>
        <v>516237252</v>
      </c>
      <c r="J40" s="22"/>
      <c r="K40" s="11"/>
    </row>
    <row r="41" spans="1:11" s="20" customFormat="1" ht="147" customHeight="1" x14ac:dyDescent="0.2">
      <c r="A41" s="94" t="s">
        <v>81</v>
      </c>
      <c r="B41" s="21" t="s">
        <v>82</v>
      </c>
      <c r="C41" s="95" t="s">
        <v>83</v>
      </c>
      <c r="D41" s="58">
        <v>17500000</v>
      </c>
      <c r="E41" s="94" t="s">
        <v>81</v>
      </c>
      <c r="F41" s="21" t="s">
        <v>82</v>
      </c>
      <c r="G41" s="95" t="s">
        <v>83</v>
      </c>
      <c r="H41" s="49">
        <v>2500000</v>
      </c>
      <c r="I41" s="96">
        <f>D41+H41</f>
        <v>20000000</v>
      </c>
      <c r="J41" s="22"/>
      <c r="K41" s="11"/>
    </row>
    <row r="42" spans="1:11" s="20" customFormat="1" ht="102" customHeight="1" x14ac:dyDescent="0.2">
      <c r="A42" s="21">
        <v>1217310</v>
      </c>
      <c r="B42" s="21" t="s">
        <v>90</v>
      </c>
      <c r="C42" s="21" t="s">
        <v>92</v>
      </c>
      <c r="D42" s="58">
        <v>5850000</v>
      </c>
      <c r="E42" s="21">
        <v>1217310</v>
      </c>
      <c r="F42" s="21" t="s">
        <v>90</v>
      </c>
      <c r="G42" s="21" t="s">
        <v>92</v>
      </c>
      <c r="H42" s="49">
        <v>-1500000</v>
      </c>
      <c r="I42" s="96">
        <f t="shared" ref="I42" si="7">H42+D42</f>
        <v>4350000</v>
      </c>
      <c r="J42" s="22"/>
      <c r="K42" s="11"/>
    </row>
    <row r="43" spans="1:11" s="20" customFormat="1" ht="102" customHeight="1" x14ac:dyDescent="0.2">
      <c r="A43" s="97" t="s">
        <v>57</v>
      </c>
      <c r="B43" s="98" t="s">
        <v>91</v>
      </c>
      <c r="C43" s="95" t="s">
        <v>84</v>
      </c>
      <c r="D43" s="99">
        <v>67200000</v>
      </c>
      <c r="E43" s="97" t="s">
        <v>57</v>
      </c>
      <c r="F43" s="98" t="s">
        <v>91</v>
      </c>
      <c r="G43" s="95" t="s">
        <v>94</v>
      </c>
      <c r="H43" s="99">
        <v>10000000</v>
      </c>
      <c r="I43" s="100">
        <f>D43+H43</f>
        <v>77200000</v>
      </c>
      <c r="J43" s="22"/>
      <c r="K43" s="11"/>
    </row>
    <row r="44" spans="1:11" s="20" customFormat="1" ht="99" customHeight="1" x14ac:dyDescent="0.2">
      <c r="A44" s="60" t="s">
        <v>26</v>
      </c>
      <c r="B44" s="24" t="s">
        <v>27</v>
      </c>
      <c r="C44" s="61"/>
      <c r="D44" s="23">
        <v>291680000</v>
      </c>
      <c r="E44" s="60" t="s">
        <v>26</v>
      </c>
      <c r="F44" s="24" t="s">
        <v>27</v>
      </c>
      <c r="G44" s="32"/>
      <c r="H44" s="28">
        <f>H45+H46</f>
        <v>11900000</v>
      </c>
      <c r="I44" s="19">
        <f>D44+H44</f>
        <v>303580000</v>
      </c>
      <c r="J44" s="22"/>
      <c r="K44" s="11"/>
    </row>
    <row r="45" spans="1:11" s="20" customFormat="1" ht="119.25" customHeight="1" x14ac:dyDescent="0.2">
      <c r="A45" s="48" t="s">
        <v>28</v>
      </c>
      <c r="B45" s="62" t="s">
        <v>29</v>
      </c>
      <c r="C45" s="21" t="s">
        <v>54</v>
      </c>
      <c r="D45" s="49">
        <v>1000000</v>
      </c>
      <c r="E45" s="48" t="s">
        <v>28</v>
      </c>
      <c r="F45" s="62" t="s">
        <v>29</v>
      </c>
      <c r="G45" s="21" t="s">
        <v>31</v>
      </c>
      <c r="H45" s="63">
        <v>400000</v>
      </c>
      <c r="I45" s="19">
        <f t="shared" ref="I45" si="8">D45+H45</f>
        <v>1400000</v>
      </c>
      <c r="J45" s="22"/>
      <c r="K45" s="11"/>
    </row>
    <row r="46" spans="1:11" s="20" customFormat="1" ht="138.75" customHeight="1" x14ac:dyDescent="0.2">
      <c r="A46" s="48" t="s">
        <v>28</v>
      </c>
      <c r="B46" s="62" t="s">
        <v>29</v>
      </c>
      <c r="C46" s="30" t="s">
        <v>30</v>
      </c>
      <c r="D46" s="58">
        <v>26400000</v>
      </c>
      <c r="E46" s="48" t="s">
        <v>28</v>
      </c>
      <c r="F46" s="62" t="s">
        <v>29</v>
      </c>
      <c r="G46" s="30" t="s">
        <v>30</v>
      </c>
      <c r="H46" s="64">
        <v>11500000</v>
      </c>
      <c r="I46" s="19">
        <f t="shared" ref="I46" si="9">H46+D46</f>
        <v>37900000</v>
      </c>
      <c r="J46" s="22"/>
      <c r="K46" s="11"/>
    </row>
    <row r="47" spans="1:11" s="20" customFormat="1" ht="138.75" customHeight="1" x14ac:dyDescent="0.2">
      <c r="A47" s="82" t="s">
        <v>76</v>
      </c>
      <c r="B47" s="83" t="s">
        <v>77</v>
      </c>
      <c r="C47" s="30"/>
      <c r="D47" s="23">
        <v>16000112</v>
      </c>
      <c r="E47" s="82" t="s">
        <v>76</v>
      </c>
      <c r="F47" s="83" t="s">
        <v>77</v>
      </c>
      <c r="G47" s="30"/>
      <c r="H47" s="84">
        <f>H48</f>
        <v>-16000000</v>
      </c>
      <c r="I47" s="19">
        <f>D47+H47</f>
        <v>112</v>
      </c>
      <c r="J47" s="22"/>
      <c r="K47" s="11"/>
    </row>
    <row r="48" spans="1:11" s="20" customFormat="1" ht="117.75" customHeight="1" x14ac:dyDescent="0.2">
      <c r="A48" s="40" t="s">
        <v>39</v>
      </c>
      <c r="B48" s="41" t="s">
        <v>40</v>
      </c>
      <c r="C48" s="21"/>
      <c r="D48" s="42">
        <v>16000112</v>
      </c>
      <c r="E48" s="40" t="s">
        <v>39</v>
      </c>
      <c r="F48" s="41" t="s">
        <v>40</v>
      </c>
      <c r="G48" s="21"/>
      <c r="H48" s="43">
        <f>H49</f>
        <v>-16000000</v>
      </c>
      <c r="I48" s="107">
        <f t="shared" ref="I48:I49" si="10">H48+D48</f>
        <v>112</v>
      </c>
      <c r="J48" s="22"/>
      <c r="K48" s="11"/>
    </row>
    <row r="49" spans="1:11" s="20" customFormat="1" ht="93.75" customHeight="1" x14ac:dyDescent="0.2">
      <c r="A49" s="44">
        <v>3718881</v>
      </c>
      <c r="B49" s="45" t="s">
        <v>41</v>
      </c>
      <c r="C49" s="21" t="s">
        <v>93</v>
      </c>
      <c r="D49" s="42">
        <v>16000112</v>
      </c>
      <c r="E49" s="44">
        <v>3718881</v>
      </c>
      <c r="F49" s="45" t="s">
        <v>41</v>
      </c>
      <c r="G49" s="21" t="s">
        <v>78</v>
      </c>
      <c r="H49" s="43">
        <v>-16000000</v>
      </c>
      <c r="I49" s="107">
        <f t="shared" si="10"/>
        <v>112</v>
      </c>
      <c r="J49" s="22"/>
      <c r="K49" s="11"/>
    </row>
    <row r="50" spans="1:11" ht="54.75" customHeight="1" x14ac:dyDescent="0.2">
      <c r="A50" s="85"/>
      <c r="B50" s="86" t="s">
        <v>13</v>
      </c>
      <c r="C50" s="87"/>
      <c r="D50" s="12">
        <v>1103670033</v>
      </c>
      <c r="E50" s="62"/>
      <c r="F50" s="21"/>
      <c r="G50" s="87"/>
      <c r="H50" s="12">
        <f>H44+H40+H37+H35+H30+H23+H15+H47</f>
        <v>-634500</v>
      </c>
      <c r="I50" s="19">
        <f>D50+H50</f>
        <v>1103035533</v>
      </c>
      <c r="J50" s="20"/>
    </row>
    <row r="51" spans="1:11" ht="92.25" customHeight="1" x14ac:dyDescent="0.25">
      <c r="A51" s="6"/>
      <c r="B51" s="6"/>
      <c r="C51" s="14"/>
      <c r="D51" s="6"/>
      <c r="E51" s="6"/>
      <c r="F51" s="13"/>
      <c r="G51" s="6"/>
      <c r="H51" s="6" t="s">
        <v>10</v>
      </c>
      <c r="I51" s="6"/>
      <c r="J51" s="20"/>
    </row>
    <row r="52" spans="1:11" ht="71.25" customHeight="1" x14ac:dyDescent="0.25">
      <c r="C52" s="15"/>
      <c r="D52" s="13"/>
      <c r="E52" s="13"/>
      <c r="F52" s="6"/>
      <c r="I52" s="20"/>
      <c r="J52" s="20"/>
    </row>
    <row r="53" spans="1:11" ht="81.75" hidden="1" customHeight="1" x14ac:dyDescent="0.25">
      <c r="C53" s="15"/>
      <c r="I53" s="20"/>
      <c r="J53" s="20"/>
    </row>
    <row r="54" spans="1:11" ht="75.75" hidden="1" customHeight="1" x14ac:dyDescent="0.25">
      <c r="C54" s="15"/>
      <c r="I54" s="20"/>
      <c r="J54" s="20"/>
    </row>
    <row r="55" spans="1:11" ht="100.5" hidden="1" customHeight="1" x14ac:dyDescent="0.25">
      <c r="C55" s="15"/>
      <c r="D55" s="16"/>
      <c r="I55" s="20"/>
      <c r="J55" s="20"/>
    </row>
    <row r="56" spans="1:11" ht="48.75" hidden="1" customHeight="1" x14ac:dyDescent="0.25">
      <c r="C56" s="15"/>
      <c r="I56" s="20"/>
      <c r="J56" s="20"/>
    </row>
    <row r="57" spans="1:11" ht="48.75" hidden="1" customHeight="1" x14ac:dyDescent="0.2">
      <c r="I57" s="20"/>
      <c r="J57" s="20"/>
    </row>
    <row r="58" spans="1:11" ht="48.75" hidden="1" customHeight="1" x14ac:dyDescent="0.2">
      <c r="J58" s="20"/>
    </row>
    <row r="59" spans="1:11" ht="48.75" hidden="1" customHeight="1" x14ac:dyDescent="0.2">
      <c r="J59" s="20"/>
    </row>
    <row r="60" spans="1:11" ht="48.75" hidden="1" customHeight="1" x14ac:dyDescent="0.2">
      <c r="J60" s="20"/>
    </row>
    <row r="61" spans="1:11" ht="48.75" hidden="1" customHeight="1" x14ac:dyDescent="0.2">
      <c r="J61" s="20"/>
    </row>
    <row r="62" spans="1:11" ht="120" customHeight="1" x14ac:dyDescent="0.2">
      <c r="J62" s="20"/>
    </row>
    <row r="63" spans="1:11" ht="82.5" customHeight="1" x14ac:dyDescent="0.2"/>
    <row r="64" spans="1:11" ht="57" customHeight="1" x14ac:dyDescent="0.2">
      <c r="J64" s="6"/>
    </row>
    <row r="65" spans="10:10" ht="112.5" customHeight="1" x14ac:dyDescent="0.2">
      <c r="J65" s="6"/>
    </row>
    <row r="66" spans="10:10" ht="165" customHeight="1" x14ac:dyDescent="0.2">
      <c r="J66" s="6"/>
    </row>
    <row r="67" spans="10:10" ht="95.25" customHeight="1" x14ac:dyDescent="0.2">
      <c r="J67" s="6"/>
    </row>
    <row r="68" spans="10:10" ht="38.25" customHeight="1" x14ac:dyDescent="0.2">
      <c r="J68" s="6"/>
    </row>
    <row r="69" spans="10:10" ht="14.25" x14ac:dyDescent="0.2">
      <c r="J69" s="6"/>
    </row>
    <row r="70" spans="10:10" ht="15.75" customHeight="1" x14ac:dyDescent="0.2">
      <c r="J70" s="6"/>
    </row>
    <row r="72" spans="10:10" ht="12.75" customHeight="1" x14ac:dyDescent="0.2"/>
    <row r="73" spans="10:10" ht="12.75" customHeight="1" x14ac:dyDescent="0.2"/>
    <row r="74" spans="10:10" ht="12.75" customHeight="1" x14ac:dyDescent="0.2"/>
    <row r="75" spans="10:10" ht="12.75" customHeight="1" x14ac:dyDescent="0.2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5748031496062993" header="0.31496062992125984" footer="0.31496062992125984"/>
  <pageSetup paperSize="9" scale="69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2024-10-22T11:46:50Z</cp:lastPrinted>
  <dcterms:created xsi:type="dcterms:W3CDTF">2021-02-12T11:43:33Z</dcterms:created>
  <dcterms:modified xsi:type="dcterms:W3CDTF">2024-10-22T11:46:54Z</dcterms:modified>
</cp:coreProperties>
</file>