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2nach\документи\01\"/>
    </mc:Choice>
  </mc:AlternateContent>
  <bookViews>
    <workbookView xWindow="0" yWindow="0" windowWidth="28800" windowHeight="11685"/>
  </bookViews>
  <sheets>
    <sheet name="дод-5" sheetId="1" r:id="rId1"/>
  </sheets>
  <definedNames>
    <definedName name="_xlnm.Print_Area" localSheetId="0">'дод-5'!$A$1:$I$83</definedName>
  </definedNames>
  <calcPr calcId="162913"/>
</workbook>
</file>

<file path=xl/calcChain.xml><?xml version="1.0" encoding="utf-8"?>
<calcChain xmlns="http://schemas.openxmlformats.org/spreadsheetml/2006/main">
  <c r="H63" i="1" l="1"/>
  <c r="I70" i="1"/>
  <c r="I77" i="1" l="1"/>
  <c r="I76" i="1"/>
  <c r="I62" i="1" l="1"/>
  <c r="I61" i="1"/>
  <c r="I60" i="1"/>
  <c r="I75" i="1" l="1"/>
  <c r="I74" i="1"/>
  <c r="I81" i="1" l="1"/>
  <c r="H80" i="1"/>
  <c r="I80" i="1" s="1"/>
  <c r="I82" i="1"/>
  <c r="H78" i="1"/>
  <c r="I79" i="1"/>
  <c r="I78" i="1"/>
  <c r="H19" i="1" l="1"/>
  <c r="H83" i="1" s="1"/>
  <c r="I63" i="1"/>
  <c r="H15" i="1" l="1"/>
  <c r="I18" i="1"/>
  <c r="I17" i="1"/>
  <c r="I69" i="1" l="1"/>
  <c r="I68" i="1"/>
  <c r="I67" i="1"/>
  <c r="I66" i="1"/>
  <c r="I65" i="1"/>
  <c r="I64" i="1"/>
  <c r="I59" i="1"/>
  <c r="H71" i="1" l="1"/>
  <c r="I71" i="1" s="1"/>
  <c r="I73" i="1"/>
  <c r="I72" i="1"/>
  <c r="I83" i="1" l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5" i="1" l="1"/>
  <c r="I20" i="1"/>
  <c r="I16" i="1"/>
  <c r="I19" i="1"/>
  <c r="I21" i="1" l="1"/>
  <c r="E10" i="1" l="1"/>
</calcChain>
</file>

<file path=xl/sharedStrings.xml><?xml version="1.0" encoding="utf-8"?>
<sst xmlns="http://schemas.openxmlformats.org/spreadsheetml/2006/main" count="260" uniqueCount="117">
  <si>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</si>
  <si>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</si>
  <si>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</si>
  <si>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</si>
  <si>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</si>
  <si>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</si>
  <si>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</si>
  <si>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</si>
  <si>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</si>
  <si>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</si>
  <si>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</si>
  <si>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</si>
  <si>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</si>
  <si>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</si>
  <si>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</si>
  <si>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Затверджено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</si>
  <si>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</si>
  <si>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</si>
  <si>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у 2025 році</t>
  </si>
  <si>
    <t>0110000</t>
  </si>
  <si>
    <t xml:space="preserve">Міська рада </t>
  </si>
  <si>
    <t>0610000</t>
  </si>
  <si>
    <t>Управління освіти і науки</t>
  </si>
  <si>
    <t>121000</t>
  </si>
  <si>
    <t>Управління  житлово-комунального господарства, благоустрою  та екології</t>
  </si>
  <si>
    <t xml:space="preserve"> рішенням  міської ради</t>
  </si>
  <si>
    <t>070000</t>
  </si>
  <si>
    <t>Відділ охорони здоров'я та медичного забезпечення</t>
  </si>
  <si>
    <t>0712152</t>
  </si>
  <si>
    <t>Інші програми та заходи у сфері охорони здоров’я</t>
  </si>
  <si>
    <t>Капітальний ремонт аварійної ділянки зовнішньої водопровідної мережі перед поліклінікою КНП «Тернопільська комунальна міська лікарня №2» за адресою вул. Романа Купчинського, 14</t>
  </si>
  <si>
    <t xml:space="preserve">Капітальний ремонт аварійної ділянки внутрішньої водопровідної мережі в підвальному приміщенні кардіологічного корпусу, літера Б КНП «Тернопільська комунальна міська лікарня №2» за адресою вул. Романа Купчинського, 14 </t>
  </si>
  <si>
    <t>0712170</t>
  </si>
  <si>
    <t>Будівництво закладів охорони здоров'я</t>
  </si>
  <si>
    <t>Реконструкція системи електропостачання головного корпусу літера «А» КНП «Тернопільська комунальна міська лікарня №2» за адресою: м.Тернопіль, вул. Р. Купчинського, 14</t>
  </si>
  <si>
    <t>Реконструкція системи електропостачання кардіологічного корпусу літера «Б» КНП «Тернопільська комунальна міська лікарня №2» за адресою: м.Тернопіль, вул. Р.Купчинського, 14</t>
  </si>
  <si>
    <t>0117350</t>
  </si>
  <si>
    <t>Розроблення схем планування та забудови територій (містобудівної документації)</t>
  </si>
  <si>
    <t xml:space="preserve">Програма розвитку просторового планування та удосконалення містобудівного кадастру на 2025-2027 роки </t>
  </si>
  <si>
    <t>0118240</t>
  </si>
  <si>
    <t>Заходи та роботи з територіальної оборони</t>
  </si>
  <si>
    <t>Видатки на виконання Програми "Обороноздатність " на 2025 рік</t>
  </si>
  <si>
    <t>0117670</t>
  </si>
  <si>
    <t>Внески до статутного капіталу суб'єктів господарювання</t>
  </si>
  <si>
    <t>КП ТМР "МАСИВ" на забезпечення статутної діяльності в обмін на корпоративні права</t>
  </si>
  <si>
    <t>0611021</t>
  </si>
  <si>
    <t>Надання загальної  середньої освіти закладами загальної середньої освіти за рахунок коштів місцевого бюджету</t>
  </si>
  <si>
    <t>Реконструкція тиру із облаштуванням споруди подвійного призначення із захисними властивостями протирадіаційного укриття ТЗОШ №24 Тернопільської міської ради Тернопільської області за адресою: вул. Торговиця, ЗО, м. Тернопіль, Тернопільська область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</si>
  <si>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</si>
  <si>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</si>
  <si>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Тернопільському академічному ліцею "Українська гімназія" ім. І. Франка ТМР на закупівлю  обладнання для навчальних кабінетів пілотного закладу профільної освіти (на умовах співфінансування)</t>
  </si>
  <si>
    <t xml:space="preserve"> ТЗОШ І-ІІІ ступенів №14 ТМР на закупівлю засобів навчання та обладнання, мультимедійного та комп'ютерного обладнання, меблів для навчальних кабінетів пілотних закладів базової освіти (на умовах співфінансування)</t>
  </si>
  <si>
    <t xml:space="preserve"> ТЗОШ І-ІІІ ступенів №16 ТМР  на закупівлю засобів навчання та обладнання, мультимедійного та комп'ютерного обладнання, меблів для навчальних кабінетів пілотних закладів базової освіти (на умовах співфінансування)</t>
  </si>
  <si>
    <t>ТЗОШ І-ІІІ ступенів №28 ТМР  на закупівлю засобів навчання та обладнання, мультимедійного та комп'ютерного обладнання, меблів для навчальних кабінетів пілотних закладів базової освіти (на умовах співфінансування)</t>
  </si>
  <si>
    <t>Тернопільському академічному ліцею "Українська гімназія" ім. І. Франка ТМР на закупівлю засобів навчання та обладнання, комп'ютерного та мультимедійного обладнання для навчальних кабінетів (співфінансування)</t>
  </si>
  <si>
    <t>ТНВК ШПЛ №2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</si>
  <si>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ТСШ І-ІІІ ступенів №3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</si>
  <si>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№4 ТМР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</si>
  <si>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ТСШ І-ІІІ ступенів №5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</si>
  <si>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ТНВК "Школа-ліцей №6"ім.Н.Яремчука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</si>
  <si>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ТСШ І-ІІІ ступенів №7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</si>
  <si>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№8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</si>
  <si>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ТНВК ШЕЛ №9 ім.І.Блажкевича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</si>
  <si>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№10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</si>
  <si>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№11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</si>
  <si>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ТНВК Школа колегіум ім.Й.Сліпого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</si>
  <si>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Тернопільська ЗОШ №13 ім. А.Юркевича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</si>
  <si>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№14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</si>
  <si>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ТНВК "ЗОШ І-ІІІ ст. - мед.ліцей №15"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</si>
  <si>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№16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</si>
  <si>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ТСШ І-ІІІ ступенів №17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</si>
  <si>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№18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</si>
  <si>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І-ІІІ ступенів №19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</si>
  <si>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 xml:space="preserve"> ТЗОШ №20 ІМ. Р. Муляра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</si>
  <si>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ТЛ №21-СМШ ім. І.Герети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</si>
  <si>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№22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</si>
  <si>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№23 ТМР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</si>
  <si>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№24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</si>
  <si>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Тернопільському академічному ліцею "Генезис"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</si>
  <si>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ст. №26 ім. Д.Заплітного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</si>
  <si>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ст. №27 ім.В.Гурняка ТМР ТО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</si>
  <si>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ТЗОШ І-ІІІ ступенів №28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</si>
  <si>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ТСШ І-ІІІ ступенів №29 ТМР  на закупівлю засобів навчання та обладнання, комп'ютерного та мультимедійного обладнання для навчальних кабінетів (співфінансування)</t>
  </si>
  <si>
    <t>Тернопільська гімназія №30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</si>
  <si>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Тернопільському класичному ліцею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</si>
  <si>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Кобзарівській гімназії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</si>
  <si>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Курівецькій гімназії ім. М.Бенцаля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</si>
  <si>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ЧЕРНИХІВСЬКА ЗОШ І-ІІІ СТ,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</si>
  <si>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Галицькому фаховому коледжу ім. В.Чорновола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</si>
  <si>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Тернопільській спеціальній загальноосвітній школі ТМР  на закупівлю засобів навчання та обладнання, комп'ютерного та мультимедійного обладнання для навчальних кабінетів (на умовах співфінансування)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</si>
  <si>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</si>
  <si>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</si>
  <si>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Тернопільському академічному ліцею "Українська гімназія" ім. І. Франка ТМР на закупівлю мультимедійного обладнання (на умовах співфінансування)</t>
  </si>
  <si>
    <t>Тернопільському навчально-виховному комплексу «Школа-ліцей №6 ім. Н. Яремчука» ТМР на закупівлю засобів навчання та комп'ютерного обладнання для оснащення навчальних кабінетів предмета “Захист України” (на умовах співфінансування)</t>
  </si>
  <si>
    <t>Внески до статутного капіталу суб"єктів господарювання</t>
  </si>
  <si>
    <t>3710000</t>
  </si>
  <si>
    <t xml:space="preserve">Фінансове управління </t>
  </si>
  <si>
    <t>3718880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</si>
  <si>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</si>
  <si>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Забезпечення гарантійних зобов'язань за позичальників, що отримали кредити під місцеві гарантії</t>
  </si>
  <si>
    <t xml:space="preserve">Виконання територіальною громадою міста гарантійних зобов"язань </t>
  </si>
  <si>
    <t>Будівництво об"єктів житлово-комунального господарства</t>
  </si>
  <si>
    <t xml:space="preserve">Управління транспортних мереж та зв'язку </t>
  </si>
  <si>
    <t>1216011</t>
  </si>
  <si>
    <t>Експлуатація та технічне
обслуговування житлового фонду</t>
  </si>
  <si>
    <t>Капітальний ремонт житлового фонду, згідно
затвердженого титульного списку, погодженого з
постійною депутатською комісією з питань житлово-
комунального господарства, екології, надзвичайних
ситуацій, енергозбереження та енергоефективності</t>
  </si>
  <si>
    <t>Капітальний ремонт житлового фонду
згідно Порядку проведення ремонтів
житлового фонду на умовах
співфінансування на території
Тернопільської міської територіальної
громади</t>
  </si>
  <si>
    <t>КП "Тернопільміськтеплокомуненерго" на забезпечення статутної діяльності в обмін на корпоративні права</t>
  </si>
  <si>
    <t>КНП "Тернопільська комунальна міська лікарня №2" придбання обладнання (на умовах співфінансування)</t>
  </si>
  <si>
    <t>Реконструкція корпусу лікарні №2, літ. «Б» з добудовою відділення паліативної допомоги КНП «ТЕРНОПІЛЬСЬКА МІСЬКА КОМУНАЛЬНА ЛІКАРНЯ ШВИДКОЇ ДОПОМОГИ» за адресою: Тернопільська обл., Тернопільський район, Тернопільська територіальна громада, с. Малашівці, вул. Стрілецька,11 (на умовах співфінансування)</t>
  </si>
  <si>
    <t>1216030</t>
  </si>
  <si>
    <t>Організація благоустрою населених пунктів</t>
  </si>
  <si>
    <t xml:space="preserve">Капітальний ремонт шляхо-мостового господарства згідно
затвердженого титульного списку, погодженого з
постійною депутатською комісією з питань житлово-комунального господарства, екології, надзвичайних
ситуацій, енергозбереження та енергоефективності
</t>
  </si>
  <si>
    <t xml:space="preserve">Капітальний ремонт та  встановлення світлофорних об"єктів згідно затвердженого титульного списку,  погодженого з постійною депутатською комісією з питань житлово-комунального господарства, екології, надзвичайних
ситуацій, енергозбереження та енергоефективності
</t>
  </si>
  <si>
    <t xml:space="preserve"> «Будівництво дощового колектора на ділянці від вул.. Енергетична до вул.. Коновальця в місті Тернополі» (співфінанування)</t>
  </si>
  <si>
    <t>КП "Автошкола "Міськавтотранс"" на забезпечення статутної діяльності в обмін на корпоративні права (Програма "Обороноздатність 2025 рік")</t>
  </si>
  <si>
    <t>Капітальний ремонт  КНП "Тернопільська комунальна міська лікарня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</si>
</sst>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  <numFmt numFmtId="167" formatCode="#,##0\ _₴"/>
  </numFmts>
  <fonts count="38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top"/>
    </xf>
    <xf numFmtId="0" fontId="7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18" fillId="22" borderId="3" applyNumberFormat="0" applyAlignment="0" applyProtection="0"/>
    <xf numFmtId="0" fontId="23" fillId="22" borderId="2" applyNumberFormat="0" applyAlignment="0" applyProtection="0"/>
    <xf numFmtId="0" fontId="20" fillId="0" borderId="4" applyNumberFormat="0" applyFill="0" applyAlignment="0" applyProtection="0"/>
    <xf numFmtId="0" fontId="24" fillId="13" borderId="0" applyNumberFormat="0" applyBorder="0" applyAlignment="0" applyProtection="0"/>
    <xf numFmtId="0" fontId="17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2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4" fillId="0" borderId="0" xfId="1"/>
    <xf numFmtId="0" fontId="5" fillId="0" borderId="0" xfId="2" applyFont="1"/>
    <xf numFmtId="0" fontId="4" fillId="0" borderId="0" xfId="2"/>
    <xf numFmtId="0" fontId="6" fillId="0" borderId="0" xfId="2" applyFont="1"/>
    <xf numFmtId="0" fontId="4" fillId="0" borderId="0" xfId="2" applyFont="1"/>
    <xf numFmtId="164" fontId="4" fillId="0" borderId="0" xfId="2" applyNumberFormat="1"/>
    <xf numFmtId="0" fontId="9" fillId="0" borderId="0" xfId="2" applyFont="1"/>
    <xf numFmtId="0" fontId="6" fillId="0" borderId="0" xfId="2" applyFont="1" applyBorder="1" applyAlignment="1"/>
    <xf numFmtId="0" fontId="9" fillId="0" borderId="0" xfId="2" applyFont="1" applyBorder="1" applyAlignment="1"/>
    <xf numFmtId="0" fontId="4" fillId="0" borderId="0" xfId="2"/>
    <xf numFmtId="166" fontId="4" fillId="0" borderId="0" xfId="2" applyNumberFormat="1"/>
    <xf numFmtId="4" fontId="4" fillId="0" borderId="0" xfId="2" applyNumberFormat="1"/>
    <xf numFmtId="0" fontId="8" fillId="0" borderId="0" xfId="2" applyFont="1"/>
    <xf numFmtId="0" fontId="8" fillId="0" borderId="0" xfId="2" applyFont="1" applyBorder="1"/>
    <xf numFmtId="0" fontId="6" fillId="0" borderId="0" xfId="1" applyFont="1"/>
    <xf numFmtId="0" fontId="8" fillId="0" borderId="0" xfId="1" applyFont="1"/>
    <xf numFmtId="0" fontId="6" fillId="0" borderId="0" xfId="1" applyFont="1" applyAlignment="1">
      <alignment horizontal="right"/>
    </xf>
    <xf numFmtId="0" fontId="26" fillId="0" borderId="0" xfId="1" applyFont="1" applyAlignment="1">
      <alignment horizontal="center"/>
    </xf>
    <xf numFmtId="0" fontId="26" fillId="0" borderId="0" xfId="2" applyFont="1"/>
    <xf numFmtId="0" fontId="25" fillId="0" borderId="1" xfId="1" applyFont="1" applyBorder="1" applyAlignment="1">
      <alignment vertical="top" wrapText="1" shrinkToFit="1"/>
    </xf>
    <xf numFmtId="0" fontId="25" fillId="0" borderId="1" xfId="1" applyFont="1" applyBorder="1" applyAlignment="1">
      <alignment horizontal="center" vertical="center" wrapText="1" shrinkToFit="1"/>
    </xf>
    <xf numFmtId="49" fontId="25" fillId="0" borderId="1" xfId="1" applyNumberFormat="1" applyFont="1" applyBorder="1" applyAlignment="1">
      <alignment horizontal="center" vertical="center" wrapText="1" shrinkToFit="1"/>
    </xf>
    <xf numFmtId="4" fontId="25" fillId="0" borderId="1" xfId="1" applyNumberFormat="1" applyFont="1" applyBorder="1" applyAlignment="1">
      <alignment horizontal="center" vertical="center" wrapText="1" shrinkToFit="1"/>
    </xf>
    <xf numFmtId="4" fontId="25" fillId="0" borderId="1" xfId="2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 shrinkToFit="1"/>
    </xf>
    <xf numFmtId="0" fontId="25" fillId="23" borderId="1" xfId="0" applyFont="1" applyFill="1" applyBorder="1" applyAlignment="1">
      <alignment horizontal="center" vertical="center" wrapText="1"/>
    </xf>
    <xf numFmtId="49" fontId="8" fillId="23" borderId="1" xfId="0" applyNumberFormat="1" applyFont="1" applyFill="1" applyBorder="1" applyAlignment="1">
      <alignment horizontal="center" vertical="center" wrapText="1"/>
    </xf>
    <xf numFmtId="0" fontId="8" fillId="23" borderId="1" xfId="0" applyFont="1" applyFill="1" applyBorder="1" applyAlignment="1">
      <alignment horizontal="center" vertical="center" wrapText="1"/>
    </xf>
    <xf numFmtId="167" fontId="8" fillId="23" borderId="1" xfId="2" applyNumberFormat="1" applyFont="1" applyFill="1" applyBorder="1" applyAlignment="1">
      <alignment horizontal="center" vertical="center" wrapText="1"/>
    </xf>
    <xf numFmtId="49" fontId="28" fillId="0" borderId="1" xfId="2" applyNumberFormat="1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4" fontId="28" fillId="0" borderId="1" xfId="1" applyNumberFormat="1" applyFont="1" applyBorder="1" applyAlignment="1">
      <alignment horizontal="center" vertical="center" wrapText="1" shrinkToFit="1"/>
    </xf>
    <xf numFmtId="4" fontId="27" fillId="0" borderId="1" xfId="2" applyNumberFormat="1" applyFont="1" applyBorder="1" applyAlignment="1">
      <alignment horizontal="center" vertical="center"/>
    </xf>
    <xf numFmtId="0" fontId="25" fillId="0" borderId="1" xfId="4" applyFont="1" applyBorder="1" applyAlignment="1" applyProtection="1">
      <alignment horizontal="center" vertical="center" wrapText="1" shrinkToFit="1"/>
      <protection locked="0"/>
    </xf>
    <xf numFmtId="4" fontId="25" fillId="0" borderId="1" xfId="7" applyNumberFormat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top" wrapText="1" shrinkToFit="1"/>
    </xf>
    <xf numFmtId="4" fontId="29" fillId="0" borderId="1" xfId="1" applyNumberFormat="1" applyFont="1" applyBorder="1" applyAlignment="1">
      <alignment horizontal="center" vertical="center" wrapText="1" shrinkToFit="1"/>
    </xf>
    <xf numFmtId="49" fontId="30" fillId="0" borderId="1" xfId="1" applyNumberFormat="1" applyFont="1" applyBorder="1" applyAlignment="1">
      <alignment horizontal="center" vertical="center" wrapText="1" shrinkToFit="1"/>
    </xf>
    <xf numFmtId="0" fontId="30" fillId="0" borderId="1" xfId="0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wrapText="1"/>
    </xf>
    <xf numFmtId="4" fontId="30" fillId="0" borderId="1" xfId="1" applyNumberFormat="1" applyFont="1" applyBorder="1" applyAlignment="1">
      <alignment horizontal="center" vertical="center" wrapText="1" shrinkToFit="1"/>
    </xf>
    <xf numFmtId="167" fontId="30" fillId="23" borderId="1" xfId="2" applyNumberFormat="1" applyFont="1" applyFill="1" applyBorder="1" applyAlignment="1">
      <alignment horizontal="center" vertical="center" wrapText="1"/>
    </xf>
    <xf numFmtId="49" fontId="31" fillId="0" borderId="1" xfId="4" applyNumberFormat="1" applyFont="1" applyBorder="1" applyAlignment="1">
      <alignment horizontal="center" vertical="center" wrapText="1"/>
    </xf>
    <xf numFmtId="0" fontId="31" fillId="0" borderId="1" xfId="4" applyFont="1" applyBorder="1" applyAlignment="1" applyProtection="1">
      <alignment horizontal="center" vertical="center" wrapText="1" shrinkToFit="1"/>
      <protection locked="0"/>
    </xf>
    <xf numFmtId="49" fontId="32" fillId="0" borderId="1" xfId="2" applyNumberFormat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4" fontId="32" fillId="0" borderId="1" xfId="1" applyNumberFormat="1" applyFont="1" applyBorder="1" applyAlignment="1">
      <alignment horizontal="center" vertical="center" wrapText="1" shrinkToFit="1"/>
    </xf>
    <xf numFmtId="0" fontId="29" fillId="0" borderId="1" xfId="4" applyFont="1" applyBorder="1" applyAlignment="1" applyProtection="1">
      <alignment horizontal="center" vertical="center" wrapText="1" shrinkToFit="1"/>
      <protection locked="0"/>
    </xf>
    <xf numFmtId="0" fontId="33" fillId="0" borderId="1" xfId="0" applyFont="1" applyBorder="1" applyAlignment="1">
      <alignment horizontal="center" vertical="center"/>
    </xf>
    <xf numFmtId="0" fontId="30" fillId="0" borderId="1" xfId="7" applyFont="1" applyBorder="1" applyAlignment="1">
      <alignment horizontal="center" vertical="center" wrapText="1"/>
    </xf>
    <xf numFmtId="0" fontId="30" fillId="0" borderId="1" xfId="4" applyFont="1" applyBorder="1" applyAlignment="1">
      <alignment horizontal="center" vertical="center" wrapText="1"/>
    </xf>
    <xf numFmtId="49" fontId="34" fillId="0" borderId="1" xfId="4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4" fontId="8" fillId="0" borderId="1" xfId="4" applyNumberFormat="1" applyFont="1" applyBorder="1" applyAlignment="1" applyProtection="1">
      <alignment horizontal="center" vertical="center" wrapText="1" shrinkToFit="1"/>
      <protection locked="0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29" fillId="0" borderId="1" xfId="4" applyNumberFormat="1" applyFont="1" applyBorder="1" applyAlignment="1">
      <alignment horizontal="center" vertical="center" wrapText="1"/>
    </xf>
    <xf numFmtId="49" fontId="30" fillId="0" borderId="1" xfId="2" applyNumberFormat="1" applyFont="1" applyBorder="1" applyAlignment="1">
      <alignment horizontal="center" vertical="center" wrapText="1"/>
    </xf>
    <xf numFmtId="49" fontId="35" fillId="0" borderId="1" xfId="4" applyNumberFormat="1" applyFont="1" applyBorder="1" applyAlignment="1">
      <alignment horizontal="center" vertical="center" wrapText="1" shrinkToFit="1"/>
    </xf>
    <xf numFmtId="0" fontId="35" fillId="0" borderId="1" xfId="4" applyFont="1" applyFill="1" applyBorder="1" applyAlignment="1" applyProtection="1">
      <alignment horizontal="center" vertical="center" wrapText="1" shrinkToFit="1"/>
      <protection locked="0"/>
    </xf>
    <xf numFmtId="0" fontId="34" fillId="0" borderId="1" xfId="4" applyFont="1" applyBorder="1" applyAlignment="1">
      <alignment horizontal="center" vertical="center" wrapText="1"/>
    </xf>
    <xf numFmtId="0" fontId="36" fillId="0" borderId="1" xfId="4" applyFont="1" applyBorder="1" applyAlignment="1" applyProtection="1">
      <alignment horizontal="center" vertical="center" wrapText="1" shrinkToFit="1"/>
      <protection locked="0"/>
    </xf>
    <xf numFmtId="0" fontId="35" fillId="0" borderId="1" xfId="4" applyFont="1" applyBorder="1" applyAlignment="1">
      <alignment horizontal="center" vertical="center" wrapText="1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34" fillId="0" borderId="1" xfId="4" applyFont="1" applyBorder="1" applyAlignment="1" applyProtection="1">
      <alignment horizontal="center" vertical="center" wrapText="1" shrinkToFit="1"/>
      <protection locked="0"/>
    </xf>
    <xf numFmtId="49" fontId="37" fillId="0" borderId="1" xfId="4" applyNumberFormat="1" applyFont="1" applyBorder="1" applyAlignment="1">
      <alignment horizontal="center" vertical="center" wrapText="1"/>
    </xf>
    <xf numFmtId="0" fontId="37" fillId="0" borderId="1" xfId="4" applyFont="1" applyBorder="1" applyAlignment="1" applyProtection="1">
      <alignment horizontal="center" vertical="center" wrapText="1" shrinkToFit="1"/>
      <protection locked="0"/>
    </xf>
    <xf numFmtId="49" fontId="8" fillId="0" borderId="1" xfId="4" applyNumberFormat="1" applyFont="1" applyBorder="1" applyAlignment="1">
      <alignment horizontal="center" vertical="center" wrapText="1" shrinkToFit="1"/>
    </xf>
    <xf numFmtId="0" fontId="8" fillId="23" borderId="1" xfId="2" applyFont="1" applyFill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4" fontId="27" fillId="0" borderId="1" xfId="1" applyNumberFormat="1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 wrapText="1"/>
    </xf>
    <xf numFmtId="0" fontId="25" fillId="0" borderId="1" xfId="9" applyFont="1" applyBorder="1" applyAlignment="1" applyProtection="1">
      <alignment horizontal="center" vertical="center" wrapText="1" shrinkToFit="1"/>
      <protection locked="0"/>
    </xf>
    <xf numFmtId="49" fontId="25" fillId="23" borderId="1" xfId="0" applyNumberFormat="1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  <xf numFmtId="0" fontId="25" fillId="0" borderId="0" xfId="1" applyFont="1" applyAlignment="1">
      <alignment horizontal="center"/>
    </xf>
    <xf numFmtId="0" fontId="25" fillId="0" borderId="1" xfId="2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top" wrapText="1" shrinkToFit="1"/>
    </xf>
    <xf numFmtId="0" fontId="26" fillId="0" borderId="0" xfId="1" applyFont="1" applyAlignment="1">
      <alignment horizontal="center"/>
    </xf>
    <xf numFmtId="0" fontId="25" fillId="0" borderId="1" xfId="3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showWhiteSpace="0" zoomScaleNormal="100" workbookViewId="0">
      <selection activeCell="D15" sqref="D15"/>
    </sheetView>
  </sheetViews>
  <sheetFormatPr defaultColWidth="9.33203125" defaultRowHeight="12.75" x14ac:dyDescent="0.2"/>
  <cols>
    <col min="1" max="1" width="12" style="13" customWidth="1"/>
    <col min="2" max="2" width="31.33203125" style="13" customWidth="1"/>
    <col min="3" max="3" width="34.1640625" style="13" customWidth="1"/>
    <col min="4" max="4" width="20.1640625" style="13" customWidth="1"/>
    <col min="5" max="5" width="15" style="13" customWidth="1"/>
    <col min="6" max="6" width="33.5" style="13" customWidth="1"/>
    <col min="7" max="7" width="31" style="13" customWidth="1"/>
    <col min="8" max="8" width="20" style="13" customWidth="1"/>
    <col min="9" max="9" width="24.5" style="13" customWidth="1"/>
    <col min="10" max="10" width="14" style="3" bestFit="1" customWidth="1"/>
    <col min="11" max="11" width="9.33203125" style="3"/>
    <col min="12" max="12" width="9.6640625" style="3" customWidth="1"/>
    <col min="13" max="16384" width="9.33203125" style="3"/>
  </cols>
  <sheetData>
    <row r="1" spans="1:15" s="1" customFormat="1" ht="19.5" customHeight="1" x14ac:dyDescent="0.25">
      <c r="A1" s="15"/>
      <c r="B1" s="15"/>
      <c r="C1" s="15"/>
      <c r="D1" s="15"/>
      <c r="E1" s="15"/>
      <c r="F1" s="15"/>
      <c r="G1" s="15"/>
      <c r="H1" s="16"/>
      <c r="I1" s="17" t="s">
        <v>15</v>
      </c>
    </row>
    <row r="2" spans="1:15" s="1" customFormat="1" ht="15" x14ac:dyDescent="0.25">
      <c r="A2" s="15"/>
      <c r="B2" s="15"/>
      <c r="C2" s="15"/>
      <c r="D2" s="15"/>
      <c r="E2" s="15"/>
      <c r="F2" s="15"/>
      <c r="G2" s="15"/>
      <c r="H2" s="16"/>
      <c r="I2" s="17" t="s">
        <v>25</v>
      </c>
    </row>
    <row r="3" spans="1:15" s="1" customFormat="1" ht="15" x14ac:dyDescent="0.25">
      <c r="A3" s="15"/>
      <c r="B3" s="15"/>
      <c r="C3" s="15"/>
      <c r="D3" s="82" t="s">
        <v>16</v>
      </c>
      <c r="E3" s="82"/>
      <c r="F3" s="15"/>
      <c r="G3" s="15"/>
      <c r="H3" s="17"/>
      <c r="I3" s="15"/>
    </row>
    <row r="4" spans="1:15" s="1" customFormat="1" ht="15" hidden="1" x14ac:dyDescent="0.25">
      <c r="A4" s="15"/>
      <c r="B4" s="15"/>
      <c r="C4" s="15"/>
      <c r="D4" s="15"/>
      <c r="E4" s="15"/>
      <c r="F4" s="15"/>
      <c r="G4" s="15"/>
      <c r="H4" s="17"/>
      <c r="I4" s="15"/>
    </row>
    <row r="5" spans="1:15" s="1" customFormat="1" ht="15" x14ac:dyDescent="0.25">
      <c r="A5" s="85" t="s">
        <v>17</v>
      </c>
      <c r="B5" s="85"/>
      <c r="C5" s="85"/>
      <c r="D5" s="85"/>
      <c r="E5" s="85"/>
      <c r="F5" s="85"/>
      <c r="G5" s="85"/>
      <c r="H5" s="85"/>
      <c r="I5" s="15"/>
    </row>
    <row r="6" spans="1:15" s="1" customFormat="1" ht="15" hidden="1" x14ac:dyDescent="0.25">
      <c r="A6" s="18"/>
      <c r="B6" s="18"/>
      <c r="C6" s="18"/>
      <c r="D6" s="18"/>
      <c r="E6" s="18"/>
      <c r="F6" s="18"/>
      <c r="G6" s="18"/>
      <c r="H6" s="18"/>
      <c r="I6" s="15"/>
    </row>
    <row r="7" spans="1:15" s="1" customFormat="1" ht="15" x14ac:dyDescent="0.25">
      <c r="A7" s="85" t="s">
        <v>14</v>
      </c>
      <c r="B7" s="85"/>
      <c r="C7" s="85"/>
      <c r="D7" s="85"/>
      <c r="E7" s="85"/>
      <c r="F7" s="85"/>
      <c r="G7" s="85"/>
      <c r="H7" s="85"/>
      <c r="I7" s="15"/>
    </row>
    <row r="8" spans="1:15" s="1" customFormat="1" ht="15" x14ac:dyDescent="0.25">
      <c r="A8" s="85" t="s">
        <v>18</v>
      </c>
      <c r="B8" s="85"/>
      <c r="C8" s="85"/>
      <c r="D8" s="85"/>
      <c r="E8" s="85"/>
      <c r="F8" s="85"/>
      <c r="G8" s="85"/>
      <c r="H8" s="85"/>
      <c r="I8" s="15"/>
    </row>
    <row r="9" spans="1:15" s="1" customFormat="1" ht="15" hidden="1" x14ac:dyDescent="0.25">
      <c r="A9" s="18"/>
      <c r="B9" s="18"/>
      <c r="C9" s="18"/>
      <c r="D9" s="18"/>
      <c r="E9" s="18"/>
      <c r="F9" s="18"/>
      <c r="G9" s="18"/>
      <c r="H9" s="18"/>
      <c r="I9" s="15"/>
    </row>
    <row r="10" spans="1:15" ht="18.75" hidden="1" customHeight="1" x14ac:dyDescent="0.25">
      <c r="A10" s="4"/>
      <c r="B10" s="4"/>
      <c r="C10" s="4"/>
      <c r="D10" s="4"/>
      <c r="E10" s="4">
        <f>SUM(E12)</f>
        <v>0</v>
      </c>
      <c r="F10" s="4"/>
      <c r="G10" s="4"/>
      <c r="H10" s="19" t="s">
        <v>0</v>
      </c>
      <c r="I10" s="4"/>
    </row>
    <row r="11" spans="1:15" ht="18.75" customHeight="1" x14ac:dyDescent="0.25">
      <c r="A11" s="4"/>
      <c r="B11" s="4" t="s">
        <v>1</v>
      </c>
      <c r="C11" s="4"/>
      <c r="D11" s="4"/>
      <c r="E11" s="4"/>
      <c r="F11" s="4"/>
      <c r="G11" s="4"/>
      <c r="H11" s="19"/>
      <c r="I11" s="4" t="s">
        <v>2</v>
      </c>
    </row>
    <row r="12" spans="1:15" ht="16.5" customHeight="1" x14ac:dyDescent="0.2">
      <c r="A12" s="86" t="s">
        <v>3</v>
      </c>
      <c r="B12" s="86"/>
      <c r="C12" s="86"/>
      <c r="D12" s="86"/>
      <c r="E12" s="87" t="s">
        <v>4</v>
      </c>
      <c r="F12" s="87"/>
      <c r="G12" s="87"/>
      <c r="H12" s="87"/>
      <c r="I12" s="83" t="s">
        <v>5</v>
      </c>
    </row>
    <row r="13" spans="1:15" ht="69.75" customHeight="1" x14ac:dyDescent="0.2">
      <c r="A13" s="81" t="s">
        <v>6</v>
      </c>
      <c r="B13" s="20" t="s">
        <v>7</v>
      </c>
      <c r="C13" s="84" t="s">
        <v>8</v>
      </c>
      <c r="D13" s="84" t="s">
        <v>9</v>
      </c>
      <c r="E13" s="81" t="s">
        <v>6</v>
      </c>
      <c r="F13" s="80" t="s">
        <v>7</v>
      </c>
      <c r="G13" s="84" t="s">
        <v>8</v>
      </c>
      <c r="H13" s="84" t="s">
        <v>9</v>
      </c>
      <c r="I13" s="83"/>
      <c r="O13" s="5" t="s">
        <v>10</v>
      </c>
    </row>
    <row r="14" spans="1:15" ht="57" customHeight="1" x14ac:dyDescent="0.2">
      <c r="A14" s="80" t="s">
        <v>11</v>
      </c>
      <c r="B14" s="21" t="s">
        <v>12</v>
      </c>
      <c r="C14" s="84"/>
      <c r="D14" s="84"/>
      <c r="E14" s="80" t="s">
        <v>11</v>
      </c>
      <c r="F14" s="21" t="s">
        <v>12</v>
      </c>
      <c r="G14" s="84"/>
      <c r="H14" s="84"/>
      <c r="I14" s="83"/>
      <c r="J14" s="11"/>
      <c r="K14" s="6"/>
    </row>
    <row r="15" spans="1:15" s="10" customFormat="1" ht="57" customHeight="1" x14ac:dyDescent="0.2">
      <c r="A15" s="22" t="s">
        <v>19</v>
      </c>
      <c r="B15" s="21" t="s">
        <v>20</v>
      </c>
      <c r="C15" s="80"/>
      <c r="D15" s="23">
        <v>81790000</v>
      </c>
      <c r="E15" s="22" t="s">
        <v>19</v>
      </c>
      <c r="F15" s="21" t="s">
        <v>20</v>
      </c>
      <c r="G15" s="80"/>
      <c r="H15" s="23">
        <f>H16+H17+H18</f>
        <v>25000000</v>
      </c>
      <c r="I15" s="24">
        <f>D15+H15</f>
        <v>106790000</v>
      </c>
      <c r="J15" s="11"/>
      <c r="K15" s="6"/>
    </row>
    <row r="16" spans="1:15" s="10" customFormat="1" ht="78" customHeight="1" x14ac:dyDescent="0.2">
      <c r="A16" s="62" t="s">
        <v>36</v>
      </c>
      <c r="B16" s="63" t="s">
        <v>37</v>
      </c>
      <c r="C16" s="26" t="s">
        <v>38</v>
      </c>
      <c r="D16" s="27">
        <v>600000</v>
      </c>
      <c r="E16" s="62" t="s">
        <v>36</v>
      </c>
      <c r="F16" s="63" t="s">
        <v>37</v>
      </c>
      <c r="G16" s="26" t="s">
        <v>38</v>
      </c>
      <c r="H16" s="27">
        <v>-200000</v>
      </c>
      <c r="I16" s="24">
        <f t="shared" ref="I16:I20" si="0">D16+H16</f>
        <v>400000</v>
      </c>
      <c r="J16" s="11"/>
      <c r="K16" s="6"/>
    </row>
    <row r="17" spans="1:12" s="10" customFormat="1" ht="75" customHeight="1" x14ac:dyDescent="0.2">
      <c r="A17" s="62" t="s">
        <v>39</v>
      </c>
      <c r="B17" s="63" t="s">
        <v>40</v>
      </c>
      <c r="C17" s="26" t="s">
        <v>41</v>
      </c>
      <c r="D17" s="27">
        <v>20000000</v>
      </c>
      <c r="E17" s="62" t="s">
        <v>39</v>
      </c>
      <c r="F17" s="63" t="s">
        <v>40</v>
      </c>
      <c r="G17" s="26" t="s">
        <v>41</v>
      </c>
      <c r="H17" s="27">
        <v>25000000</v>
      </c>
      <c r="I17" s="24">
        <f t="shared" si="0"/>
        <v>45000000</v>
      </c>
      <c r="J17" s="11"/>
      <c r="K17" s="6"/>
    </row>
    <row r="18" spans="1:12" s="10" customFormat="1" ht="72.75" customHeight="1" x14ac:dyDescent="0.2">
      <c r="A18" s="40"/>
      <c r="B18" s="41"/>
      <c r="C18" s="42"/>
      <c r="D18" s="43"/>
      <c r="E18" s="25" t="s">
        <v>42</v>
      </c>
      <c r="F18" s="63" t="s">
        <v>43</v>
      </c>
      <c r="G18" s="26" t="s">
        <v>44</v>
      </c>
      <c r="H18" s="27">
        <v>200000</v>
      </c>
      <c r="I18" s="24">
        <f t="shared" si="0"/>
        <v>200000</v>
      </c>
      <c r="J18" s="11"/>
      <c r="K18" s="6"/>
    </row>
    <row r="19" spans="1:12" s="10" customFormat="1" ht="54" customHeight="1" x14ac:dyDescent="0.2">
      <c r="A19" s="77" t="s">
        <v>21</v>
      </c>
      <c r="B19" s="28" t="s">
        <v>22</v>
      </c>
      <c r="C19" s="25"/>
      <c r="D19" s="23">
        <v>41958700</v>
      </c>
      <c r="E19" s="77" t="s">
        <v>21</v>
      </c>
      <c r="F19" s="28" t="s">
        <v>22</v>
      </c>
      <c r="G19" s="25"/>
      <c r="H19" s="23">
        <f>SUM(H20:H62)</f>
        <v>14783986</v>
      </c>
      <c r="I19" s="24">
        <f t="shared" si="0"/>
        <v>56742686</v>
      </c>
      <c r="J19" s="11"/>
      <c r="K19" s="6"/>
      <c r="L19" s="12"/>
    </row>
    <row r="20" spans="1:12" s="10" customFormat="1" ht="131.25" customHeight="1" x14ac:dyDescent="0.2">
      <c r="A20" s="40"/>
      <c r="B20" s="40"/>
      <c r="C20" s="40"/>
      <c r="D20" s="40"/>
      <c r="E20" s="29" t="s">
        <v>45</v>
      </c>
      <c r="F20" s="30" t="s">
        <v>46</v>
      </c>
      <c r="G20" s="31" t="s">
        <v>47</v>
      </c>
      <c r="H20" s="27">
        <v>5000000</v>
      </c>
      <c r="I20" s="24">
        <f t="shared" si="0"/>
        <v>5000000</v>
      </c>
      <c r="J20" s="11"/>
      <c r="K20" s="6"/>
    </row>
    <row r="21" spans="1:12" s="10" customFormat="1" ht="115.5" customHeight="1" x14ac:dyDescent="0.2">
      <c r="A21" s="60"/>
      <c r="B21" s="50"/>
      <c r="C21" s="38"/>
      <c r="D21" s="39"/>
      <c r="E21" s="29" t="s">
        <v>48</v>
      </c>
      <c r="F21" s="30" t="s">
        <v>49</v>
      </c>
      <c r="G21" s="31" t="s">
        <v>50</v>
      </c>
      <c r="H21" s="27">
        <v>4285734</v>
      </c>
      <c r="I21" s="24">
        <f>D21+H21</f>
        <v>4285734</v>
      </c>
      <c r="J21" s="11"/>
      <c r="K21" s="6"/>
    </row>
    <row r="22" spans="1:12" s="10" customFormat="1" ht="114.75" customHeight="1" x14ac:dyDescent="0.2">
      <c r="A22" s="60"/>
      <c r="B22" s="50"/>
      <c r="C22" s="38"/>
      <c r="D22" s="39"/>
      <c r="E22" s="29" t="s">
        <v>48</v>
      </c>
      <c r="F22" s="30" t="s">
        <v>49</v>
      </c>
      <c r="G22" s="31" t="s">
        <v>51</v>
      </c>
      <c r="H22" s="27">
        <v>357945</v>
      </c>
      <c r="I22" s="24">
        <f t="shared" ref="I22:I58" si="1">D22+H22</f>
        <v>357945</v>
      </c>
      <c r="J22" s="11"/>
      <c r="K22" s="6"/>
    </row>
    <row r="23" spans="1:12" s="10" customFormat="1" ht="106.5" customHeight="1" x14ac:dyDescent="0.2">
      <c r="A23" s="60"/>
      <c r="B23" s="50"/>
      <c r="C23" s="38"/>
      <c r="D23" s="39"/>
      <c r="E23" s="29" t="s">
        <v>48</v>
      </c>
      <c r="F23" s="30" t="s">
        <v>49</v>
      </c>
      <c r="G23" s="31" t="s">
        <v>52</v>
      </c>
      <c r="H23" s="27">
        <v>357945</v>
      </c>
      <c r="I23" s="24">
        <f t="shared" si="1"/>
        <v>357945</v>
      </c>
      <c r="J23" s="11"/>
      <c r="K23" s="6"/>
    </row>
    <row r="24" spans="1:12" s="10" customFormat="1" ht="108" customHeight="1" x14ac:dyDescent="0.2">
      <c r="A24" s="60"/>
      <c r="B24" s="50"/>
      <c r="C24" s="38"/>
      <c r="D24" s="39"/>
      <c r="E24" s="29" t="s">
        <v>48</v>
      </c>
      <c r="F24" s="30" t="s">
        <v>49</v>
      </c>
      <c r="G24" s="31" t="s">
        <v>53</v>
      </c>
      <c r="H24" s="27">
        <v>357945</v>
      </c>
      <c r="I24" s="24">
        <f t="shared" si="1"/>
        <v>357945</v>
      </c>
      <c r="J24" s="11"/>
      <c r="K24" s="6"/>
    </row>
    <row r="25" spans="1:12" s="10" customFormat="1" ht="102" customHeight="1" x14ac:dyDescent="0.2">
      <c r="A25" s="60"/>
      <c r="B25" s="50"/>
      <c r="C25" s="38"/>
      <c r="D25" s="39"/>
      <c r="E25" s="29" t="s">
        <v>48</v>
      </c>
      <c r="F25" s="30" t="s">
        <v>49</v>
      </c>
      <c r="G25" s="31" t="s">
        <v>54</v>
      </c>
      <c r="H25" s="27">
        <v>144913</v>
      </c>
      <c r="I25" s="24">
        <f t="shared" si="1"/>
        <v>144913</v>
      </c>
      <c r="J25" s="11"/>
      <c r="K25" s="6"/>
    </row>
    <row r="26" spans="1:12" s="10" customFormat="1" ht="114.75" customHeight="1" x14ac:dyDescent="0.2">
      <c r="A26" s="60"/>
      <c r="B26" s="50"/>
      <c r="C26" s="38"/>
      <c r="D26" s="39"/>
      <c r="E26" s="29" t="s">
        <v>48</v>
      </c>
      <c r="F26" s="30" t="s">
        <v>49</v>
      </c>
      <c r="G26" s="31" t="s">
        <v>55</v>
      </c>
      <c r="H26" s="27">
        <v>144913</v>
      </c>
      <c r="I26" s="24">
        <f t="shared" si="1"/>
        <v>144913</v>
      </c>
      <c r="J26" s="11"/>
      <c r="K26" s="6"/>
    </row>
    <row r="27" spans="1:12" s="10" customFormat="1" ht="100.5" customHeight="1" x14ac:dyDescent="0.2">
      <c r="A27" s="60"/>
      <c r="B27" s="50"/>
      <c r="C27" s="38"/>
      <c r="D27" s="39"/>
      <c r="E27" s="29" t="s">
        <v>48</v>
      </c>
      <c r="F27" s="30" t="s">
        <v>49</v>
      </c>
      <c r="G27" s="31" t="s">
        <v>56</v>
      </c>
      <c r="H27" s="27">
        <v>144913</v>
      </c>
      <c r="I27" s="24">
        <f t="shared" si="1"/>
        <v>144913</v>
      </c>
      <c r="J27" s="11"/>
      <c r="K27" s="6"/>
    </row>
    <row r="28" spans="1:12" s="10" customFormat="1" ht="117" customHeight="1" x14ac:dyDescent="0.2">
      <c r="A28" s="60"/>
      <c r="B28" s="50"/>
      <c r="C28" s="38"/>
      <c r="D28" s="39"/>
      <c r="E28" s="29" t="s">
        <v>48</v>
      </c>
      <c r="F28" s="30" t="s">
        <v>49</v>
      </c>
      <c r="G28" s="31" t="s">
        <v>57</v>
      </c>
      <c r="H28" s="27">
        <v>144913</v>
      </c>
      <c r="I28" s="24">
        <f t="shared" si="1"/>
        <v>144913</v>
      </c>
      <c r="J28" s="11"/>
      <c r="K28" s="6"/>
    </row>
    <row r="29" spans="1:12" s="10" customFormat="1" ht="116.25" customHeight="1" x14ac:dyDescent="0.2">
      <c r="A29" s="60"/>
      <c r="B29" s="50"/>
      <c r="C29" s="38"/>
      <c r="D29" s="39"/>
      <c r="E29" s="29" t="s">
        <v>48</v>
      </c>
      <c r="F29" s="30" t="s">
        <v>49</v>
      </c>
      <c r="G29" s="31" t="s">
        <v>58</v>
      </c>
      <c r="H29" s="27">
        <v>144913</v>
      </c>
      <c r="I29" s="24">
        <f t="shared" si="1"/>
        <v>144913</v>
      </c>
      <c r="J29" s="11"/>
      <c r="K29" s="6"/>
    </row>
    <row r="30" spans="1:12" s="10" customFormat="1" ht="123" customHeight="1" x14ac:dyDescent="0.2">
      <c r="A30" s="60"/>
      <c r="B30" s="50"/>
      <c r="C30" s="38"/>
      <c r="D30" s="39"/>
      <c r="E30" s="29" t="s">
        <v>48</v>
      </c>
      <c r="F30" s="30" t="s">
        <v>49</v>
      </c>
      <c r="G30" s="31" t="s">
        <v>59</v>
      </c>
      <c r="H30" s="27">
        <v>144913</v>
      </c>
      <c r="I30" s="24">
        <f t="shared" si="1"/>
        <v>144913</v>
      </c>
      <c r="J30" s="11"/>
      <c r="K30" s="6"/>
    </row>
    <row r="31" spans="1:12" s="10" customFormat="1" ht="111" customHeight="1" x14ac:dyDescent="0.2">
      <c r="A31" s="60"/>
      <c r="B31" s="50"/>
      <c r="C31" s="38"/>
      <c r="D31" s="39"/>
      <c r="E31" s="29" t="s">
        <v>48</v>
      </c>
      <c r="F31" s="30" t="s">
        <v>49</v>
      </c>
      <c r="G31" s="31" t="s">
        <v>60</v>
      </c>
      <c r="H31" s="27">
        <v>144913</v>
      </c>
      <c r="I31" s="24">
        <f t="shared" si="1"/>
        <v>144913</v>
      </c>
      <c r="J31" s="11"/>
      <c r="K31" s="6"/>
    </row>
    <row r="32" spans="1:12" s="10" customFormat="1" ht="119.25" customHeight="1" x14ac:dyDescent="0.2">
      <c r="A32" s="60"/>
      <c r="B32" s="50"/>
      <c r="C32" s="38"/>
      <c r="D32" s="39"/>
      <c r="E32" s="29" t="s">
        <v>48</v>
      </c>
      <c r="F32" s="30" t="s">
        <v>49</v>
      </c>
      <c r="G32" s="31" t="s">
        <v>61</v>
      </c>
      <c r="H32" s="27">
        <v>72456</v>
      </c>
      <c r="I32" s="24">
        <f t="shared" si="1"/>
        <v>72456</v>
      </c>
      <c r="J32" s="11"/>
      <c r="K32" s="6"/>
    </row>
    <row r="33" spans="1:11" s="10" customFormat="1" ht="123" customHeight="1" x14ac:dyDescent="0.2">
      <c r="A33" s="60"/>
      <c r="B33" s="50"/>
      <c r="C33" s="38"/>
      <c r="D33" s="39"/>
      <c r="E33" s="29" t="s">
        <v>48</v>
      </c>
      <c r="F33" s="30" t="s">
        <v>49</v>
      </c>
      <c r="G33" s="31" t="s">
        <v>62</v>
      </c>
      <c r="H33" s="27">
        <v>144913</v>
      </c>
      <c r="I33" s="24">
        <f t="shared" si="1"/>
        <v>144913</v>
      </c>
      <c r="J33" s="11"/>
      <c r="K33" s="6"/>
    </row>
    <row r="34" spans="1:11" s="10" customFormat="1" ht="118.5" customHeight="1" x14ac:dyDescent="0.2">
      <c r="A34" s="60"/>
      <c r="B34" s="50"/>
      <c r="C34" s="38"/>
      <c r="D34" s="39"/>
      <c r="E34" s="29" t="s">
        <v>48</v>
      </c>
      <c r="F34" s="30" t="s">
        <v>49</v>
      </c>
      <c r="G34" s="31" t="s">
        <v>63</v>
      </c>
      <c r="H34" s="27">
        <v>72456</v>
      </c>
      <c r="I34" s="24">
        <f t="shared" si="1"/>
        <v>72456</v>
      </c>
      <c r="J34" s="11"/>
      <c r="K34" s="6"/>
    </row>
    <row r="35" spans="1:11" s="10" customFormat="1" ht="119.25" customHeight="1" x14ac:dyDescent="0.2">
      <c r="A35" s="60"/>
      <c r="B35" s="50"/>
      <c r="C35" s="38"/>
      <c r="D35" s="39"/>
      <c r="E35" s="29" t="s">
        <v>48</v>
      </c>
      <c r="F35" s="30" t="s">
        <v>49</v>
      </c>
      <c r="G35" s="31" t="s">
        <v>64</v>
      </c>
      <c r="H35" s="27">
        <v>144913</v>
      </c>
      <c r="I35" s="24">
        <f t="shared" si="1"/>
        <v>144913</v>
      </c>
      <c r="J35" s="11"/>
      <c r="K35" s="6"/>
    </row>
    <row r="36" spans="1:11" s="10" customFormat="1" ht="121.5" customHeight="1" x14ac:dyDescent="0.2">
      <c r="A36" s="60"/>
      <c r="B36" s="50"/>
      <c r="C36" s="38"/>
      <c r="D36" s="39"/>
      <c r="E36" s="29" t="s">
        <v>48</v>
      </c>
      <c r="F36" s="30" t="s">
        <v>49</v>
      </c>
      <c r="G36" s="31" t="s">
        <v>65</v>
      </c>
      <c r="H36" s="27">
        <v>72456</v>
      </c>
      <c r="I36" s="24">
        <f t="shared" si="1"/>
        <v>72456</v>
      </c>
      <c r="J36" s="11"/>
      <c r="K36" s="6"/>
    </row>
    <row r="37" spans="1:11" s="10" customFormat="1" ht="109.5" customHeight="1" x14ac:dyDescent="0.2">
      <c r="A37" s="45"/>
      <c r="B37" s="46"/>
      <c r="C37" s="38"/>
      <c r="D37" s="39"/>
      <c r="E37" s="29" t="s">
        <v>48</v>
      </c>
      <c r="F37" s="30" t="s">
        <v>49</v>
      </c>
      <c r="G37" s="31" t="s">
        <v>66</v>
      </c>
      <c r="H37" s="27">
        <v>108685</v>
      </c>
      <c r="I37" s="24">
        <f t="shared" si="1"/>
        <v>108685</v>
      </c>
      <c r="J37" s="11"/>
      <c r="K37" s="6"/>
    </row>
    <row r="38" spans="1:11" s="10" customFormat="1" ht="114" customHeight="1" x14ac:dyDescent="0.2">
      <c r="A38" s="45"/>
      <c r="B38" s="46"/>
      <c r="C38" s="38"/>
      <c r="D38" s="39"/>
      <c r="E38" s="29" t="s">
        <v>48</v>
      </c>
      <c r="F38" s="30" t="s">
        <v>49</v>
      </c>
      <c r="G38" s="31" t="s">
        <v>67</v>
      </c>
      <c r="H38" s="27">
        <v>144913</v>
      </c>
      <c r="I38" s="24">
        <f t="shared" si="1"/>
        <v>144913</v>
      </c>
      <c r="J38" s="11"/>
      <c r="K38" s="6"/>
    </row>
    <row r="39" spans="1:11" s="10" customFormat="1" ht="112.5" customHeight="1" x14ac:dyDescent="0.2">
      <c r="A39" s="45"/>
      <c r="B39" s="46"/>
      <c r="C39" s="38"/>
      <c r="D39" s="39"/>
      <c r="E39" s="29" t="s">
        <v>48</v>
      </c>
      <c r="F39" s="30" t="s">
        <v>49</v>
      </c>
      <c r="G39" s="31" t="s">
        <v>68</v>
      </c>
      <c r="H39" s="27">
        <v>72456</v>
      </c>
      <c r="I39" s="24">
        <f t="shared" si="1"/>
        <v>72456</v>
      </c>
      <c r="J39" s="11"/>
      <c r="K39" s="6"/>
    </row>
    <row r="40" spans="1:11" s="10" customFormat="1" ht="108.75" customHeight="1" x14ac:dyDescent="0.2">
      <c r="A40" s="45"/>
      <c r="B40" s="46"/>
      <c r="C40" s="38"/>
      <c r="D40" s="39"/>
      <c r="E40" s="29" t="s">
        <v>48</v>
      </c>
      <c r="F40" s="30" t="s">
        <v>49</v>
      </c>
      <c r="G40" s="31" t="s">
        <v>69</v>
      </c>
      <c r="H40" s="27">
        <v>144913</v>
      </c>
      <c r="I40" s="24">
        <f t="shared" si="1"/>
        <v>144913</v>
      </c>
      <c r="J40" s="11"/>
      <c r="K40" s="6"/>
    </row>
    <row r="41" spans="1:11" s="10" customFormat="1" ht="114.75" customHeight="1" x14ac:dyDescent="0.2">
      <c r="A41" s="45"/>
      <c r="B41" s="46"/>
      <c r="C41" s="38"/>
      <c r="D41" s="39"/>
      <c r="E41" s="29" t="s">
        <v>48</v>
      </c>
      <c r="F41" s="30" t="s">
        <v>49</v>
      </c>
      <c r="G41" s="31" t="s">
        <v>70</v>
      </c>
      <c r="H41" s="27">
        <v>108685</v>
      </c>
      <c r="I41" s="24">
        <f t="shared" si="1"/>
        <v>108685</v>
      </c>
      <c r="J41" s="11"/>
      <c r="K41" s="6"/>
    </row>
    <row r="42" spans="1:11" s="10" customFormat="1" ht="111.75" customHeight="1" x14ac:dyDescent="0.2">
      <c r="A42" s="45"/>
      <c r="B42" s="46"/>
      <c r="C42" s="38"/>
      <c r="D42" s="39"/>
      <c r="E42" s="29" t="s">
        <v>48</v>
      </c>
      <c r="F42" s="30" t="s">
        <v>49</v>
      </c>
      <c r="G42" s="31" t="s">
        <v>71</v>
      </c>
      <c r="H42" s="27">
        <v>108685</v>
      </c>
      <c r="I42" s="24">
        <f t="shared" si="1"/>
        <v>108685</v>
      </c>
      <c r="J42" s="11"/>
      <c r="K42" s="6"/>
    </row>
    <row r="43" spans="1:11" s="10" customFormat="1" ht="114.75" customHeight="1" x14ac:dyDescent="0.2">
      <c r="A43" s="45"/>
      <c r="B43" s="46"/>
      <c r="C43" s="38"/>
      <c r="D43" s="39"/>
      <c r="E43" s="29" t="s">
        <v>48</v>
      </c>
      <c r="F43" s="30" t="s">
        <v>49</v>
      </c>
      <c r="G43" s="31" t="s">
        <v>72</v>
      </c>
      <c r="H43" s="27">
        <v>144913</v>
      </c>
      <c r="I43" s="24">
        <f t="shared" si="1"/>
        <v>144913</v>
      </c>
      <c r="J43" s="11"/>
      <c r="K43" s="6"/>
    </row>
    <row r="44" spans="1:11" s="10" customFormat="1" ht="110.25" customHeight="1" x14ac:dyDescent="0.2">
      <c r="A44" s="45"/>
      <c r="B44" s="46"/>
      <c r="C44" s="38"/>
      <c r="D44" s="39"/>
      <c r="E44" s="29" t="s">
        <v>48</v>
      </c>
      <c r="F44" s="30" t="s">
        <v>49</v>
      </c>
      <c r="G44" s="31" t="s">
        <v>73</v>
      </c>
      <c r="H44" s="27">
        <v>72456</v>
      </c>
      <c r="I44" s="24">
        <f t="shared" si="1"/>
        <v>72456</v>
      </c>
      <c r="J44" s="11"/>
      <c r="K44" s="6"/>
    </row>
    <row r="45" spans="1:11" s="10" customFormat="1" ht="111.75" customHeight="1" x14ac:dyDescent="0.2">
      <c r="A45" s="45"/>
      <c r="B45" s="46"/>
      <c r="C45" s="38"/>
      <c r="D45" s="39"/>
      <c r="E45" s="29" t="s">
        <v>48</v>
      </c>
      <c r="F45" s="30" t="s">
        <v>49</v>
      </c>
      <c r="G45" s="31" t="s">
        <v>74</v>
      </c>
      <c r="H45" s="27">
        <v>144913</v>
      </c>
      <c r="I45" s="24">
        <f t="shared" si="1"/>
        <v>144913</v>
      </c>
      <c r="J45" s="11"/>
      <c r="K45" s="6"/>
    </row>
    <row r="46" spans="1:11" s="10" customFormat="1" ht="111.75" customHeight="1" x14ac:dyDescent="0.2">
      <c r="A46" s="45"/>
      <c r="B46" s="46"/>
      <c r="C46" s="38"/>
      <c r="D46" s="39"/>
      <c r="E46" s="29" t="s">
        <v>48</v>
      </c>
      <c r="F46" s="30" t="s">
        <v>49</v>
      </c>
      <c r="G46" s="31" t="s">
        <v>75</v>
      </c>
      <c r="H46" s="27">
        <v>144913</v>
      </c>
      <c r="I46" s="24">
        <f t="shared" si="1"/>
        <v>144913</v>
      </c>
      <c r="J46" s="11"/>
      <c r="K46" s="6"/>
    </row>
    <row r="47" spans="1:11" s="10" customFormat="1" ht="111.75" customHeight="1" x14ac:dyDescent="0.2">
      <c r="A47" s="45"/>
      <c r="B47" s="46"/>
      <c r="C47" s="38"/>
      <c r="D47" s="39"/>
      <c r="E47" s="29" t="s">
        <v>48</v>
      </c>
      <c r="F47" s="30" t="s">
        <v>49</v>
      </c>
      <c r="G47" s="31" t="s">
        <v>76</v>
      </c>
      <c r="H47" s="27">
        <v>181141</v>
      </c>
      <c r="I47" s="24">
        <f t="shared" si="1"/>
        <v>181141</v>
      </c>
      <c r="J47" s="11"/>
      <c r="K47" s="6"/>
    </row>
    <row r="48" spans="1:11" s="10" customFormat="1" ht="114.75" customHeight="1" x14ac:dyDescent="0.2">
      <c r="A48" s="45"/>
      <c r="B48" s="46"/>
      <c r="C48" s="38"/>
      <c r="D48" s="39"/>
      <c r="E48" s="29" t="s">
        <v>48</v>
      </c>
      <c r="F48" s="30" t="s">
        <v>49</v>
      </c>
      <c r="G48" s="31" t="s">
        <v>77</v>
      </c>
      <c r="H48" s="27">
        <v>181141</v>
      </c>
      <c r="I48" s="24">
        <f t="shared" si="1"/>
        <v>181141</v>
      </c>
      <c r="J48" s="11"/>
      <c r="K48" s="6"/>
    </row>
    <row r="49" spans="1:11" s="10" customFormat="1" ht="116.25" customHeight="1" x14ac:dyDescent="0.2">
      <c r="A49" s="45"/>
      <c r="B49" s="46"/>
      <c r="C49" s="38"/>
      <c r="D49" s="39"/>
      <c r="E49" s="29" t="s">
        <v>48</v>
      </c>
      <c r="F49" s="30" t="s">
        <v>49</v>
      </c>
      <c r="G49" s="31" t="s">
        <v>78</v>
      </c>
      <c r="H49" s="27">
        <v>36228</v>
      </c>
      <c r="I49" s="24">
        <f t="shared" si="1"/>
        <v>36228</v>
      </c>
      <c r="J49" s="11"/>
      <c r="K49" s="6"/>
    </row>
    <row r="50" spans="1:11" s="10" customFormat="1" ht="104.25" customHeight="1" x14ac:dyDescent="0.2">
      <c r="A50" s="45"/>
      <c r="B50" s="46"/>
      <c r="C50" s="38"/>
      <c r="D50" s="39"/>
      <c r="E50" s="29" t="s">
        <v>48</v>
      </c>
      <c r="F50" s="30" t="s">
        <v>49</v>
      </c>
      <c r="G50" s="31" t="s">
        <v>79</v>
      </c>
      <c r="H50" s="27">
        <v>108685</v>
      </c>
      <c r="I50" s="24">
        <f t="shared" si="1"/>
        <v>108685</v>
      </c>
      <c r="J50" s="11"/>
      <c r="K50" s="6"/>
    </row>
    <row r="51" spans="1:11" s="10" customFormat="1" ht="112.5" customHeight="1" x14ac:dyDescent="0.2">
      <c r="A51" s="45"/>
      <c r="B51" s="46"/>
      <c r="C51" s="38"/>
      <c r="D51" s="39"/>
      <c r="E51" s="29" t="s">
        <v>48</v>
      </c>
      <c r="F51" s="30" t="s">
        <v>49</v>
      </c>
      <c r="G51" s="31" t="s">
        <v>80</v>
      </c>
      <c r="H51" s="27">
        <v>144913</v>
      </c>
      <c r="I51" s="24">
        <f t="shared" si="1"/>
        <v>144913</v>
      </c>
      <c r="J51" s="11"/>
      <c r="K51" s="6"/>
    </row>
    <row r="52" spans="1:11" s="10" customFormat="1" ht="119.25" customHeight="1" x14ac:dyDescent="0.2">
      <c r="A52" s="45"/>
      <c r="B52" s="46"/>
      <c r="C52" s="38"/>
      <c r="D52" s="39"/>
      <c r="E52" s="29" t="s">
        <v>48</v>
      </c>
      <c r="F52" s="30" t="s">
        <v>49</v>
      </c>
      <c r="G52" s="31" t="s">
        <v>81</v>
      </c>
      <c r="H52" s="27">
        <v>144913</v>
      </c>
      <c r="I52" s="24">
        <f t="shared" si="1"/>
        <v>144913</v>
      </c>
      <c r="J52" s="11"/>
      <c r="K52" s="6"/>
    </row>
    <row r="53" spans="1:11" s="10" customFormat="1" ht="113.25" customHeight="1" x14ac:dyDescent="0.2">
      <c r="A53" s="45"/>
      <c r="B53" s="46"/>
      <c r="C53" s="38"/>
      <c r="D53" s="39"/>
      <c r="E53" s="29" t="s">
        <v>48</v>
      </c>
      <c r="F53" s="30" t="s">
        <v>49</v>
      </c>
      <c r="G53" s="31" t="s">
        <v>82</v>
      </c>
      <c r="H53" s="27">
        <v>144913</v>
      </c>
      <c r="I53" s="24">
        <f t="shared" si="1"/>
        <v>144913</v>
      </c>
      <c r="J53" s="11"/>
      <c r="K53" s="6"/>
    </row>
    <row r="54" spans="1:11" s="10" customFormat="1" ht="114" customHeight="1" x14ac:dyDescent="0.2">
      <c r="A54" s="45"/>
      <c r="B54" s="46"/>
      <c r="C54" s="38"/>
      <c r="D54" s="39"/>
      <c r="E54" s="29" t="s">
        <v>48</v>
      </c>
      <c r="F54" s="30" t="s">
        <v>49</v>
      </c>
      <c r="G54" s="31" t="s">
        <v>83</v>
      </c>
      <c r="H54" s="27">
        <v>36228</v>
      </c>
      <c r="I54" s="24">
        <f t="shared" si="1"/>
        <v>36228</v>
      </c>
      <c r="J54" s="11"/>
      <c r="K54" s="6"/>
    </row>
    <row r="55" spans="1:11" s="10" customFormat="1" ht="105" customHeight="1" x14ac:dyDescent="0.2">
      <c r="A55" s="45"/>
      <c r="B55" s="46"/>
      <c r="C55" s="38"/>
      <c r="D55" s="39"/>
      <c r="E55" s="29" t="s">
        <v>48</v>
      </c>
      <c r="F55" s="30" t="s">
        <v>49</v>
      </c>
      <c r="G55" s="31" t="s">
        <v>84</v>
      </c>
      <c r="H55" s="27">
        <v>72456</v>
      </c>
      <c r="I55" s="24">
        <f t="shared" si="1"/>
        <v>72456</v>
      </c>
      <c r="J55" s="11"/>
      <c r="K55" s="6"/>
    </row>
    <row r="56" spans="1:11" s="10" customFormat="1" ht="118.5" customHeight="1" x14ac:dyDescent="0.2">
      <c r="A56" s="45"/>
      <c r="B56" s="46"/>
      <c r="C56" s="38"/>
      <c r="D56" s="39"/>
      <c r="E56" s="29" t="s">
        <v>48</v>
      </c>
      <c r="F56" s="30" t="s">
        <v>49</v>
      </c>
      <c r="G56" s="31" t="s">
        <v>85</v>
      </c>
      <c r="H56" s="27">
        <v>36228</v>
      </c>
      <c r="I56" s="24">
        <f t="shared" si="1"/>
        <v>36228</v>
      </c>
      <c r="J56" s="11"/>
      <c r="K56" s="6"/>
    </row>
    <row r="57" spans="1:11" s="10" customFormat="1" ht="125.25" customHeight="1" x14ac:dyDescent="0.2">
      <c r="A57" s="45"/>
      <c r="B57" s="46"/>
      <c r="C57" s="38"/>
      <c r="D57" s="39"/>
      <c r="E57" s="29" t="s">
        <v>48</v>
      </c>
      <c r="F57" s="30" t="s">
        <v>49</v>
      </c>
      <c r="G57" s="31" t="s">
        <v>86</v>
      </c>
      <c r="H57" s="27">
        <v>36228</v>
      </c>
      <c r="I57" s="24">
        <f t="shared" si="1"/>
        <v>36228</v>
      </c>
      <c r="J57" s="11"/>
      <c r="K57" s="6"/>
    </row>
    <row r="58" spans="1:11" s="10" customFormat="1" ht="102" customHeight="1" x14ac:dyDescent="0.2">
      <c r="A58" s="45"/>
      <c r="B58" s="46"/>
      <c r="C58" s="38"/>
      <c r="D58" s="39"/>
      <c r="E58" s="29" t="s">
        <v>48</v>
      </c>
      <c r="F58" s="30" t="s">
        <v>49</v>
      </c>
      <c r="G58" s="31" t="s">
        <v>87</v>
      </c>
      <c r="H58" s="27">
        <v>36228</v>
      </c>
      <c r="I58" s="24">
        <f t="shared" si="1"/>
        <v>36228</v>
      </c>
      <c r="J58" s="11"/>
      <c r="K58" s="6"/>
    </row>
    <row r="59" spans="1:11" s="10" customFormat="1" ht="111.75" customHeight="1" x14ac:dyDescent="0.2">
      <c r="A59" s="47"/>
      <c r="B59" s="48"/>
      <c r="C59" s="48"/>
      <c r="D59" s="49"/>
      <c r="E59" s="29" t="s">
        <v>48</v>
      </c>
      <c r="F59" s="30" t="s">
        <v>49</v>
      </c>
      <c r="G59" s="31" t="s">
        <v>88</v>
      </c>
      <c r="H59" s="27">
        <v>36228</v>
      </c>
      <c r="I59" s="35">
        <f t="shared" ref="I59:I70" si="2">D59+H59</f>
        <v>36228</v>
      </c>
      <c r="J59" s="11"/>
      <c r="K59" s="6"/>
    </row>
    <row r="60" spans="1:11" s="10" customFormat="1" ht="111.75" customHeight="1" x14ac:dyDescent="0.2">
      <c r="A60" s="47"/>
      <c r="B60" s="48"/>
      <c r="C60" s="48"/>
      <c r="D60" s="49"/>
      <c r="E60" s="29" t="s">
        <v>48</v>
      </c>
      <c r="F60" s="30" t="s">
        <v>49</v>
      </c>
      <c r="G60" s="31" t="s">
        <v>89</v>
      </c>
      <c r="H60" s="27">
        <v>108684</v>
      </c>
      <c r="I60" s="35">
        <f t="shared" si="2"/>
        <v>108684</v>
      </c>
      <c r="J60" s="11"/>
      <c r="K60" s="6"/>
    </row>
    <row r="61" spans="1:11" s="10" customFormat="1" ht="124.5" customHeight="1" x14ac:dyDescent="0.2">
      <c r="A61" s="47"/>
      <c r="B61" s="48"/>
      <c r="C61" s="48"/>
      <c r="D61" s="49"/>
      <c r="E61" s="29" t="s">
        <v>90</v>
      </c>
      <c r="F61" s="30" t="s">
        <v>91</v>
      </c>
      <c r="G61" s="31" t="s">
        <v>92</v>
      </c>
      <c r="H61" s="27">
        <v>13086</v>
      </c>
      <c r="I61" s="35">
        <f t="shared" si="2"/>
        <v>13086</v>
      </c>
      <c r="J61" s="11"/>
      <c r="K61" s="6"/>
    </row>
    <row r="62" spans="1:11" s="10" customFormat="1" ht="129" customHeight="1" x14ac:dyDescent="0.2">
      <c r="A62" s="47"/>
      <c r="B62" s="48"/>
      <c r="C62" s="48"/>
      <c r="D62" s="49"/>
      <c r="E62" s="29" t="s">
        <v>90</v>
      </c>
      <c r="F62" s="30" t="s">
        <v>91</v>
      </c>
      <c r="G62" s="31" t="s">
        <v>93</v>
      </c>
      <c r="H62" s="27">
        <v>390000</v>
      </c>
      <c r="I62" s="35">
        <f t="shared" si="2"/>
        <v>390000</v>
      </c>
      <c r="J62" s="11"/>
      <c r="K62" s="6"/>
    </row>
    <row r="63" spans="1:11" s="10" customFormat="1" ht="85.5" customHeight="1" x14ac:dyDescent="0.2">
      <c r="A63" s="54" t="s">
        <v>26</v>
      </c>
      <c r="B63" s="55" t="s">
        <v>27</v>
      </c>
      <c r="C63" s="42"/>
      <c r="D63" s="23">
        <v>15673599</v>
      </c>
      <c r="E63" s="54" t="s">
        <v>26</v>
      </c>
      <c r="F63" s="55" t="s">
        <v>27</v>
      </c>
      <c r="G63" s="44"/>
      <c r="H63" s="23">
        <f>H64+H65+H66+H67+H68+H69+H70</f>
        <v>13158773</v>
      </c>
      <c r="I63" s="35">
        <f>D63+H63</f>
        <v>28832372</v>
      </c>
      <c r="J63" s="11"/>
      <c r="K63" s="6"/>
    </row>
    <row r="64" spans="1:11" s="10" customFormat="1" ht="98.25" customHeight="1" x14ac:dyDescent="0.2">
      <c r="A64" s="56" t="s">
        <v>28</v>
      </c>
      <c r="B64" s="59" t="s">
        <v>29</v>
      </c>
      <c r="C64" s="59" t="s">
        <v>30</v>
      </c>
      <c r="D64" s="57">
        <v>850000</v>
      </c>
      <c r="E64" s="56" t="s">
        <v>28</v>
      </c>
      <c r="F64" s="59" t="s">
        <v>29</v>
      </c>
      <c r="G64" s="59" t="s">
        <v>30</v>
      </c>
      <c r="H64" s="57">
        <v>78200</v>
      </c>
      <c r="I64" s="24">
        <f t="shared" si="2"/>
        <v>928200</v>
      </c>
      <c r="J64" s="11"/>
      <c r="K64" s="6"/>
    </row>
    <row r="65" spans="1:11" s="10" customFormat="1" ht="114.75" customHeight="1" x14ac:dyDescent="0.2">
      <c r="A65" s="56" t="s">
        <v>28</v>
      </c>
      <c r="B65" s="59" t="s">
        <v>29</v>
      </c>
      <c r="C65" s="59" t="s">
        <v>31</v>
      </c>
      <c r="D65" s="57">
        <v>277200</v>
      </c>
      <c r="E65" s="56" t="s">
        <v>28</v>
      </c>
      <c r="F65" s="59" t="s">
        <v>29</v>
      </c>
      <c r="G65" s="59" t="s">
        <v>31</v>
      </c>
      <c r="H65" s="27">
        <v>-277200</v>
      </c>
      <c r="I65" s="24">
        <f t="shared" si="2"/>
        <v>0</v>
      </c>
      <c r="J65" s="11"/>
      <c r="K65" s="6"/>
    </row>
    <row r="66" spans="1:11" s="10" customFormat="1" ht="80.25" customHeight="1" x14ac:dyDescent="0.2">
      <c r="A66" s="56"/>
      <c r="B66" s="59"/>
      <c r="C66" s="42"/>
      <c r="D66" s="43"/>
      <c r="E66" s="56" t="s">
        <v>28</v>
      </c>
      <c r="F66" s="59" t="s">
        <v>29</v>
      </c>
      <c r="G66" s="59" t="s">
        <v>108</v>
      </c>
      <c r="H66" s="27">
        <v>1000000</v>
      </c>
      <c r="I66" s="24">
        <f t="shared" si="2"/>
        <v>1000000</v>
      </c>
      <c r="J66" s="11"/>
      <c r="K66" s="6"/>
    </row>
    <row r="67" spans="1:11" s="10" customFormat="1" ht="165" customHeight="1" x14ac:dyDescent="0.2">
      <c r="A67" s="58"/>
      <c r="B67" s="59"/>
      <c r="C67" s="42"/>
      <c r="D67" s="43"/>
      <c r="E67" s="59" t="s">
        <v>32</v>
      </c>
      <c r="F67" s="59" t="s">
        <v>33</v>
      </c>
      <c r="G67" s="59" t="s">
        <v>109</v>
      </c>
      <c r="H67" s="57">
        <v>5300000</v>
      </c>
      <c r="I67" s="24">
        <f t="shared" si="2"/>
        <v>5300000</v>
      </c>
      <c r="J67" s="11"/>
      <c r="K67" s="6"/>
    </row>
    <row r="68" spans="1:11" s="10" customFormat="1" ht="96.75" customHeight="1" x14ac:dyDescent="0.2">
      <c r="A68" s="61"/>
      <c r="B68" s="42"/>
      <c r="C68" s="42"/>
      <c r="D68" s="43"/>
      <c r="E68" s="59" t="s">
        <v>32</v>
      </c>
      <c r="F68" s="59" t="s">
        <v>33</v>
      </c>
      <c r="G68" s="59" t="s">
        <v>34</v>
      </c>
      <c r="H68" s="57">
        <v>1597446</v>
      </c>
      <c r="I68" s="24">
        <f t="shared" si="2"/>
        <v>1597446</v>
      </c>
      <c r="J68" s="11"/>
      <c r="K68" s="6"/>
    </row>
    <row r="69" spans="1:11" s="10" customFormat="1" ht="96.75" customHeight="1" x14ac:dyDescent="0.2">
      <c r="A69" s="61"/>
      <c r="B69" s="42"/>
      <c r="C69" s="42"/>
      <c r="D69" s="43"/>
      <c r="E69" s="59" t="s">
        <v>32</v>
      </c>
      <c r="F69" s="59" t="s">
        <v>33</v>
      </c>
      <c r="G69" s="59" t="s">
        <v>35</v>
      </c>
      <c r="H69" s="57">
        <v>1260327</v>
      </c>
      <c r="I69" s="24">
        <f t="shared" si="2"/>
        <v>1260327</v>
      </c>
      <c r="J69" s="11"/>
      <c r="K69" s="6"/>
    </row>
    <row r="70" spans="1:11" s="10" customFormat="1" ht="79.5" customHeight="1" x14ac:dyDescent="0.2">
      <c r="A70" s="61"/>
      <c r="B70" s="42"/>
      <c r="C70" s="42"/>
      <c r="D70" s="43"/>
      <c r="E70" s="56" t="s">
        <v>28</v>
      </c>
      <c r="F70" s="59" t="s">
        <v>29</v>
      </c>
      <c r="G70" s="59" t="s">
        <v>116</v>
      </c>
      <c r="H70" s="57">
        <v>4200000</v>
      </c>
      <c r="I70" s="24">
        <f t="shared" si="2"/>
        <v>4200000</v>
      </c>
      <c r="J70" s="11"/>
      <c r="K70" s="6"/>
    </row>
    <row r="71" spans="1:11" s="10" customFormat="1" ht="82.5" customHeight="1" x14ac:dyDescent="0.2">
      <c r="A71" s="32" t="s">
        <v>23</v>
      </c>
      <c r="B71" s="36" t="s">
        <v>24</v>
      </c>
      <c r="C71" s="33"/>
      <c r="D71" s="74">
        <v>1194556113</v>
      </c>
      <c r="E71" s="32" t="s">
        <v>23</v>
      </c>
      <c r="F71" s="36" t="s">
        <v>24</v>
      </c>
      <c r="G71" s="31" t="s">
        <v>10</v>
      </c>
      <c r="H71" s="23">
        <f>H72+H73</f>
        <v>46400000</v>
      </c>
      <c r="I71" s="35">
        <f t="shared" ref="I71:I83" si="3">D71+H71</f>
        <v>1240956113</v>
      </c>
      <c r="J71" s="11"/>
      <c r="K71" s="6"/>
    </row>
    <row r="72" spans="1:11" s="10" customFormat="1" ht="101.25" customHeight="1" x14ac:dyDescent="0.2">
      <c r="A72" s="42"/>
      <c r="B72" s="42"/>
      <c r="C72" s="41"/>
      <c r="D72" s="49"/>
      <c r="E72" s="26">
        <v>1216091</v>
      </c>
      <c r="F72" s="59" t="s">
        <v>101</v>
      </c>
      <c r="G72" s="59" t="s">
        <v>114</v>
      </c>
      <c r="H72" s="27">
        <v>31000000</v>
      </c>
      <c r="I72" s="35">
        <f t="shared" si="3"/>
        <v>31000000</v>
      </c>
      <c r="J72" s="11"/>
      <c r="K72" s="6"/>
    </row>
    <row r="73" spans="1:11" s="10" customFormat="1" ht="99" customHeight="1" x14ac:dyDescent="0.2">
      <c r="A73" s="47"/>
      <c r="B73" s="48"/>
      <c r="C73" s="48"/>
      <c r="D73" s="49"/>
      <c r="E73" s="26">
        <v>1217670</v>
      </c>
      <c r="F73" s="67" t="s">
        <v>94</v>
      </c>
      <c r="G73" s="26" t="s">
        <v>107</v>
      </c>
      <c r="H73" s="27">
        <v>15400000</v>
      </c>
      <c r="I73" s="35">
        <f t="shared" si="3"/>
        <v>15400000</v>
      </c>
      <c r="J73" s="11"/>
      <c r="K73" s="6"/>
    </row>
    <row r="74" spans="1:11" s="10" customFormat="1" ht="148.5" customHeight="1" x14ac:dyDescent="0.2">
      <c r="A74" s="71" t="s">
        <v>103</v>
      </c>
      <c r="B74" s="26" t="s">
        <v>104</v>
      </c>
      <c r="C74" s="72" t="s">
        <v>105</v>
      </c>
      <c r="D74" s="27">
        <v>15000000</v>
      </c>
      <c r="E74" s="71" t="s">
        <v>103</v>
      </c>
      <c r="F74" s="26" t="s">
        <v>104</v>
      </c>
      <c r="G74" s="72" t="s">
        <v>105</v>
      </c>
      <c r="H74" s="27">
        <v>-3000000</v>
      </c>
      <c r="I74" s="35">
        <f t="shared" si="3"/>
        <v>12000000</v>
      </c>
      <c r="J74" s="11"/>
      <c r="K74" s="6"/>
    </row>
    <row r="75" spans="1:11" s="10" customFormat="1" ht="148.5" customHeight="1" x14ac:dyDescent="0.2">
      <c r="A75" s="71" t="s">
        <v>103</v>
      </c>
      <c r="B75" s="26" t="s">
        <v>104</v>
      </c>
      <c r="C75" s="26" t="s">
        <v>106</v>
      </c>
      <c r="D75" s="73">
        <v>5000000</v>
      </c>
      <c r="E75" s="71" t="s">
        <v>103</v>
      </c>
      <c r="F75" s="26" t="s">
        <v>104</v>
      </c>
      <c r="G75" s="26" t="s">
        <v>106</v>
      </c>
      <c r="H75" s="27">
        <v>3000000</v>
      </c>
      <c r="I75" s="35">
        <f t="shared" si="3"/>
        <v>8000000</v>
      </c>
      <c r="J75" s="11"/>
      <c r="K75" s="6"/>
    </row>
    <row r="76" spans="1:11" s="10" customFormat="1" ht="141" customHeight="1" x14ac:dyDescent="0.2">
      <c r="A76" s="71" t="s">
        <v>110</v>
      </c>
      <c r="B76" s="78" t="s">
        <v>111</v>
      </c>
      <c r="C76" s="26" t="s">
        <v>112</v>
      </c>
      <c r="D76" s="73">
        <v>5000000</v>
      </c>
      <c r="E76" s="71" t="s">
        <v>110</v>
      </c>
      <c r="F76" s="78" t="s">
        <v>111</v>
      </c>
      <c r="G76" s="79" t="s">
        <v>112</v>
      </c>
      <c r="H76" s="27">
        <v>-1500000</v>
      </c>
      <c r="I76" s="35">
        <f t="shared" si="3"/>
        <v>3500000</v>
      </c>
      <c r="J76" s="11"/>
      <c r="K76" s="6"/>
    </row>
    <row r="77" spans="1:11" s="10" customFormat="1" ht="148.5" customHeight="1" x14ac:dyDescent="0.2">
      <c r="A77" s="71" t="s">
        <v>110</v>
      </c>
      <c r="B77" s="78" t="s">
        <v>111</v>
      </c>
      <c r="C77" s="26" t="s">
        <v>113</v>
      </c>
      <c r="D77" s="73">
        <v>500000</v>
      </c>
      <c r="E77" s="71" t="s">
        <v>110</v>
      </c>
      <c r="F77" s="78" t="s">
        <v>111</v>
      </c>
      <c r="G77" s="79" t="s">
        <v>113</v>
      </c>
      <c r="H77" s="27">
        <v>1500000</v>
      </c>
      <c r="I77" s="35">
        <f t="shared" si="3"/>
        <v>2000000</v>
      </c>
      <c r="J77" s="11"/>
      <c r="K77" s="6"/>
    </row>
    <row r="78" spans="1:11" s="10" customFormat="1" ht="80.25" customHeight="1" x14ac:dyDescent="0.2">
      <c r="A78" s="64">
        <v>1910000</v>
      </c>
      <c r="B78" s="65" t="s">
        <v>102</v>
      </c>
      <c r="C78" s="48"/>
      <c r="D78" s="74">
        <v>329067000</v>
      </c>
      <c r="E78" s="64">
        <v>1910000</v>
      </c>
      <c r="F78" s="65" t="s">
        <v>102</v>
      </c>
      <c r="G78" s="41"/>
      <c r="H78" s="27">
        <f>H79</f>
        <v>1000000</v>
      </c>
      <c r="I78" s="35">
        <f t="shared" si="3"/>
        <v>330067000</v>
      </c>
      <c r="J78" s="11"/>
      <c r="K78" s="6"/>
    </row>
    <row r="79" spans="1:11" s="10" customFormat="1" ht="92.25" customHeight="1" x14ac:dyDescent="0.2">
      <c r="A79" s="47"/>
      <c r="B79" s="48"/>
      <c r="C79" s="48"/>
      <c r="D79" s="49"/>
      <c r="E79" s="66">
        <v>1917670</v>
      </c>
      <c r="F79" s="67" t="s">
        <v>43</v>
      </c>
      <c r="G79" s="26" t="s">
        <v>115</v>
      </c>
      <c r="H79" s="27">
        <v>1000000</v>
      </c>
      <c r="I79" s="35">
        <f t="shared" si="3"/>
        <v>1000000</v>
      </c>
      <c r="J79" s="11"/>
      <c r="K79" s="6" t="s">
        <v>10</v>
      </c>
    </row>
    <row r="80" spans="1:11" s="10" customFormat="1" ht="64.5" customHeight="1" x14ac:dyDescent="0.2">
      <c r="A80" s="54" t="s">
        <v>95</v>
      </c>
      <c r="B80" s="68" t="s">
        <v>96</v>
      </c>
      <c r="C80" s="48"/>
      <c r="D80" s="74">
        <v>50100112</v>
      </c>
      <c r="E80" s="55" t="s">
        <v>95</v>
      </c>
      <c r="F80" s="55" t="s">
        <v>96</v>
      </c>
      <c r="G80" s="75"/>
      <c r="H80" s="23">
        <f>H81</f>
        <v>15400000</v>
      </c>
      <c r="I80" s="35">
        <f t="shared" si="3"/>
        <v>65500112</v>
      </c>
      <c r="J80" s="11"/>
      <c r="K80" s="6"/>
    </row>
    <row r="81" spans="1:11" s="10" customFormat="1" ht="126.75" customHeight="1" x14ac:dyDescent="0.2">
      <c r="A81" s="69" t="s">
        <v>97</v>
      </c>
      <c r="B81" s="70" t="s">
        <v>98</v>
      </c>
      <c r="C81" s="48"/>
      <c r="D81" s="34">
        <v>50000112</v>
      </c>
      <c r="E81" s="69" t="s">
        <v>97</v>
      </c>
      <c r="F81" s="70" t="s">
        <v>98</v>
      </c>
      <c r="G81" s="41"/>
      <c r="H81" s="27">
        <v>15400000</v>
      </c>
      <c r="I81" s="35">
        <f t="shared" si="3"/>
        <v>65400112</v>
      </c>
      <c r="J81" s="11"/>
      <c r="K81" s="6"/>
    </row>
    <row r="82" spans="1:11" s="10" customFormat="1" ht="83.25" customHeight="1" x14ac:dyDescent="0.2">
      <c r="A82" s="69">
        <v>3718881</v>
      </c>
      <c r="B82" s="70" t="s">
        <v>99</v>
      </c>
      <c r="C82" s="70" t="s">
        <v>100</v>
      </c>
      <c r="D82" s="34">
        <v>50000112</v>
      </c>
      <c r="E82" s="69">
        <v>3718881</v>
      </c>
      <c r="F82" s="70" t="s">
        <v>99</v>
      </c>
      <c r="G82" s="70" t="s">
        <v>100</v>
      </c>
      <c r="H82" s="27">
        <v>15400000</v>
      </c>
      <c r="I82" s="35">
        <f t="shared" si="3"/>
        <v>65400112</v>
      </c>
      <c r="J82" s="11"/>
      <c r="K82" s="6"/>
    </row>
    <row r="83" spans="1:11" ht="38.25" customHeight="1" x14ac:dyDescent="0.2">
      <c r="A83" s="51"/>
      <c r="B83" s="76" t="s">
        <v>13</v>
      </c>
      <c r="C83" s="52"/>
      <c r="D83" s="37">
        <v>1742631524</v>
      </c>
      <c r="E83" s="53"/>
      <c r="F83" s="53"/>
      <c r="G83" s="52"/>
      <c r="H83" s="37">
        <f>H80+H78+H71+H63+H19+H15</f>
        <v>115742759</v>
      </c>
      <c r="I83" s="35">
        <f t="shared" si="3"/>
        <v>1858374283</v>
      </c>
    </row>
    <row r="84" spans="1:11" ht="92.25" customHeight="1" x14ac:dyDescent="0.25">
      <c r="A84" s="4"/>
      <c r="B84" s="4"/>
      <c r="C84" s="8"/>
      <c r="D84" s="4"/>
      <c r="E84" s="4"/>
      <c r="F84" s="7"/>
      <c r="G84" s="4"/>
      <c r="H84" s="4" t="s">
        <v>10</v>
      </c>
      <c r="I84" s="4"/>
    </row>
    <row r="85" spans="1:11" ht="71.25" customHeight="1" x14ac:dyDescent="0.25">
      <c r="C85" s="9"/>
      <c r="D85" s="7"/>
      <c r="E85" s="7"/>
      <c r="F85" s="4"/>
    </row>
    <row r="86" spans="1:11" ht="81.75" hidden="1" customHeight="1" x14ac:dyDescent="0.25">
      <c r="C86" s="9"/>
    </row>
    <row r="87" spans="1:11" ht="75.75" hidden="1" customHeight="1" x14ac:dyDescent="0.25">
      <c r="C87" s="9"/>
    </row>
    <row r="88" spans="1:11" ht="100.5" hidden="1" customHeight="1" x14ac:dyDescent="0.25">
      <c r="C88" s="9"/>
      <c r="D88" s="14"/>
    </row>
    <row r="89" spans="1:11" ht="48.75" hidden="1" customHeight="1" x14ac:dyDescent="0.25">
      <c r="C89" s="9"/>
    </row>
    <row r="90" spans="1:11" ht="48.75" hidden="1" customHeight="1" x14ac:dyDescent="0.2"/>
    <row r="91" spans="1:11" ht="48.75" hidden="1" customHeight="1" x14ac:dyDescent="0.2"/>
    <row r="92" spans="1:11" ht="48.75" hidden="1" customHeight="1" x14ac:dyDescent="0.2"/>
    <row r="93" spans="1:11" ht="48.75" hidden="1" customHeight="1" x14ac:dyDescent="0.2"/>
    <row r="94" spans="1:11" ht="48.75" hidden="1" customHeight="1" x14ac:dyDescent="0.2"/>
    <row r="95" spans="1:11" ht="120" customHeight="1" x14ac:dyDescent="0.2"/>
    <row r="96" spans="1:11" ht="82.5" customHeight="1" x14ac:dyDescent="0.2"/>
    <row r="97" spans="10:10" ht="57" customHeight="1" x14ac:dyDescent="0.2">
      <c r="J97" s="2"/>
    </row>
    <row r="98" spans="10:10" ht="112.5" customHeight="1" x14ac:dyDescent="0.2">
      <c r="J98" s="2"/>
    </row>
    <row r="99" spans="10:10" ht="165" customHeight="1" x14ac:dyDescent="0.2">
      <c r="J99" s="2"/>
    </row>
    <row r="100" spans="10:10" ht="95.25" customHeight="1" x14ac:dyDescent="0.2">
      <c r="J100" s="2"/>
    </row>
    <row r="101" spans="10:10" ht="38.25" customHeight="1" x14ac:dyDescent="0.2">
      <c r="J101" s="2"/>
    </row>
    <row r="102" spans="10:10" ht="14.25" x14ac:dyDescent="0.2">
      <c r="J102" s="2"/>
    </row>
    <row r="103" spans="10:10" ht="15.75" customHeight="1" x14ac:dyDescent="0.2">
      <c r="J103" s="2"/>
    </row>
    <row r="105" spans="10:10" ht="12.75" customHeight="1" x14ac:dyDescent="0.2"/>
    <row r="106" spans="10:10" ht="12.75" customHeight="1" x14ac:dyDescent="0.2"/>
    <row r="107" spans="10:10" ht="12.75" customHeight="1" x14ac:dyDescent="0.2"/>
    <row r="108" spans="10:10" ht="12.75" customHeight="1" x14ac:dyDescent="0.2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1811023622047245" header="0.31496062992125984" footer="0.31496062992125984"/>
  <pageSetup paperSize="9" scale="7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2025-02-14T08:20:40Z</cp:lastPrinted>
  <dcterms:created xsi:type="dcterms:W3CDTF">2021-02-12T11:43:33Z</dcterms:created>
  <dcterms:modified xsi:type="dcterms:W3CDTF">2025-02-14T08:20:47Z</dcterms:modified>
</cp:coreProperties>
</file>