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8" activeTab="1"/>
  </bookViews>
  <sheets>
    <sheet name="доходи 2022-2023" sheetId="1" r:id="rId1"/>
    <sheet name="2022-2023  борг. гарантія " sheetId="2" r:id="rId2"/>
  </sheets>
  <definedNames>
    <definedName name="_xlnm.Print_Area" localSheetId="1">'2022-2023  борг. гарантія '!$A$1:$E$14</definedName>
    <definedName name="_xlnm.Print_Area" localSheetId="0">'доходи 2022-2023'!$A$1:$E$91</definedName>
  </definedNames>
  <calcPr fullCalcOnLoad="1"/>
</workbook>
</file>

<file path=xl/sharedStrings.xml><?xml version="1.0" encoding="utf-8"?>
<sst xmlns="http://schemas.openxmlformats.org/spreadsheetml/2006/main" count="119" uniqueCount="101">
  <si>
    <t>Плата за надання інших адміністративних послуг</t>
  </si>
  <si>
    <t xml:space="preserve">Транспортний податок </t>
  </si>
  <si>
    <t>180101-104</t>
  </si>
  <si>
    <t>180105-109</t>
  </si>
  <si>
    <t>180110-111</t>
  </si>
  <si>
    <t>Збір за  місця для паркування транспортних засобів</t>
  </si>
  <si>
    <t xml:space="preserve">Туристичний збір </t>
  </si>
  <si>
    <t>Внутрішні  податки на товари та послуги</t>
  </si>
  <si>
    <t>Податкові надходження</t>
  </si>
  <si>
    <t>Податок на прибуток підприємств</t>
  </si>
  <si>
    <t>Плата за землю</t>
  </si>
  <si>
    <t>Неподаткові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</si>
  <si>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</si>
  <si>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</si>
  <si>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</si>
  <si>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</si>
  <si>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</si>
  <si>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Доходи від операцій з капіталом</t>
  </si>
  <si>
    <t>Субвенції з державного бюджету</t>
  </si>
  <si>
    <t>Цільові фонди</t>
  </si>
  <si>
    <t>Податок на прибуток підприємств і організацій, що належать до комунальної власності</t>
  </si>
  <si>
    <t>Надходження від відчуження майна, що знаходиться у комунальній власності</t>
  </si>
  <si>
    <t>Податки на доходи, податки на прибуток, податки на збільшення ринкової вартості</t>
  </si>
  <si>
    <t>%</t>
  </si>
  <si>
    <t>Назва доходів, згідно з бюджетною класифікацією</t>
  </si>
  <si>
    <t>І Загальний фонд</t>
  </si>
  <si>
    <t>Збори за спеціальне використання природніх ресурсів</t>
  </si>
  <si>
    <t>Доходи від власності і підприємницької діяльності</t>
  </si>
  <si>
    <t>Адміністративні збори та платежі, доходи від некомерційного та побічного продажу</t>
  </si>
  <si>
    <t>Разом доходів загального фонду</t>
  </si>
  <si>
    <t>ІІ. Спеціальний фонд</t>
  </si>
  <si>
    <t>Разом доходів спеціального фонду</t>
  </si>
  <si>
    <t>Всього доходів бюджету</t>
  </si>
  <si>
    <t>Надходження від орендної плати за користування цілісним майновим комплексом та ін.майном, що у комунальній власності</t>
  </si>
  <si>
    <t xml:space="preserve">Єдиний податок </t>
  </si>
  <si>
    <t>Екологічний податок</t>
  </si>
  <si>
    <t xml:space="preserve"> </t>
  </si>
  <si>
    <t>Частина чистого прибутку комунальних унітарних підприємств</t>
  </si>
  <si>
    <t>Податок на доходи фізичних осіб</t>
  </si>
  <si>
    <t>Інші податки та збори</t>
  </si>
  <si>
    <t>Надходження коштів пайової участі у розвитку інфраструктури населеного пункту</t>
  </si>
  <si>
    <t>Код бюдж. класифікації</t>
  </si>
  <si>
    <t xml:space="preserve">Місцеві податки і збори </t>
  </si>
  <si>
    <t>Акцизний податок з реалізації  суб"єктами господарювання роздрібної торгівлі підакцизних товарів</t>
  </si>
  <si>
    <t>Податок на нерухоме майно, відмінне від земельної ділянки</t>
  </si>
  <si>
    <t>Плата за розміщення тимчасово вільних коштів</t>
  </si>
  <si>
    <t>%/прим.</t>
  </si>
  <si>
    <t xml:space="preserve">                                            тис.грн.</t>
  </si>
  <si>
    <t xml:space="preserve">Назва </t>
  </si>
  <si>
    <t>Офіційні трансферти</t>
  </si>
  <si>
    <t>х</t>
  </si>
  <si>
    <t xml:space="preserve">  </t>
  </si>
  <si>
    <t>Плата за встановлення земельного сервітуту</t>
  </si>
  <si>
    <t>Грошові стягнення за шкоду, заподіяну порушенням законодавства про охорону навколишнього природного середовища</t>
  </si>
  <si>
    <t>Гарантований (непрямий) борг</t>
  </si>
  <si>
    <t>Місцевий ( прямий) борг</t>
  </si>
  <si>
    <t>Надано гарантій на суму</t>
  </si>
  <si>
    <t>Додаток 1</t>
  </si>
  <si>
    <t xml:space="preserve">і 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</si>
  <si>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</si>
  <si>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Х</t>
  </si>
  <si>
    <t>Дотації з місцевих бюджетів іншим місцевим бюджетам</t>
  </si>
  <si>
    <t>Субвенції з місцевих бюджетів іншим  місцевим бюджетам</t>
  </si>
  <si>
    <t>Цільові фонди, утворені ...органами місцевого самоврядування та місцевими органами виконавчої влади</t>
  </si>
  <si>
    <t>Код бюджетної  класифікації доходів</t>
  </si>
  <si>
    <t>Акцизний податок з вироблених в Україні підакцизних товарів (продукції) - пальне</t>
  </si>
  <si>
    <t>Акцизний податок з ввезених на митну територію України підакцизних товарів (продукції) - пальне</t>
  </si>
  <si>
    <t>Рентна плата за користування надрами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</si>
  <si>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</si>
  <si>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</si>
  <si>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....</t>
  </si>
  <si>
    <t>Кошти за шкоду, що заподіяна на земельних ділянках державної та комунальної власності ...</t>
  </si>
  <si>
    <t>Надходження коштів від відшкодування втрат сільськогосподарського і лісогосподарського виробництва  </t>
  </si>
  <si>
    <t>Кошти від продажу землі  </t>
  </si>
  <si>
    <t>Рентна плата за спеціальне використання лісових ресурсів </t>
  </si>
  <si>
    <t>Рентна плата за користування надрами загальнодержавного значення </t>
  </si>
  <si>
    <t>Рентна плата  за спеціальне  використання води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</si>
  <si>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</si>
  <si>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Освітня субвенція</t>
  </si>
  <si>
    <t xml:space="preserve">%, </t>
  </si>
  <si>
    <t>Акцизний податок з реалізації  суб"єктами господарювання роздрібної торгівлі підакцизних товарів(крім тих, що оподат. Згідно з пп.213.1.14 пункту 213.1 статта 213 ПКУ)</t>
  </si>
  <si>
    <t>Штрафні санкції за поруш.законод.про патент., поруш.норм регул.обігу готівки та про застосув.реєстраторів розрахункових операцій у сфері торгівлі, гром.харчування та послуг</t>
  </si>
  <si>
    <t>Адмінштрафи за адмін.правопорушення у сфері забезпечення безпеки дорожн.руху, зафікс.в автомат.режимі</t>
  </si>
  <si>
    <t>Кошти гарант.та реєстрац.внесків, що визн.ЗУ"Про оренду держ.та комун.майна", які підлягають перерах.оператором елктр.майдан.до відпов.бюджету</t>
  </si>
  <si>
    <t>Інші дотації з місцевого бюджету</t>
  </si>
  <si>
    <t xml:space="preserve">                                                                                                                          тис.грн.</t>
  </si>
  <si>
    <t>Акцизний податок з реалізації  виробниками та/або імпортерами, в т.ч. в роздрібній торгівлі тютюнових виробів …., що оподатковується згідно з пп.213.1.14 пункту 213.1 статті 213 ПКУ</t>
  </si>
  <si>
    <t>Плата за гарантії, надані міською радою</t>
  </si>
  <si>
    <t xml:space="preserve">в тому числі, бюджет розвитку </t>
  </si>
  <si>
    <t>Інформація про виконання дохідної частини бюджету ТМТГ за 2022-2023 рр..</t>
  </si>
  <si>
    <t>Факт за           2022р.</t>
  </si>
  <si>
    <t>Факт за           2023 р.</t>
  </si>
  <si>
    <t>Збір за провадж. деяких видів підприємницької діяльності</t>
  </si>
  <si>
    <t>Дод.дотація з д/б на здійснення повноважень органів місц.самовряд. на деокупованих, тимч.окупованих та ін.територіях України,що зазнали негативного впливу у зв"язку з збр.агресією</t>
  </si>
  <si>
    <t>Надходження коштів від Державного фонду дорогоцінних металів та дорогоцінного каміння</t>
  </si>
  <si>
    <t>Субвенція з місцевого бюджету на здійснення переданих видатків у сфері освіти за рахунок коштів осітньої субвенції</t>
  </si>
  <si>
    <t>4,4 рази</t>
  </si>
  <si>
    <t>Факт за 2023 р.</t>
  </si>
  <si>
    <t>Факт за 2022р.</t>
  </si>
  <si>
    <t>тис.грн</t>
  </si>
  <si>
    <t>Інформація про  стан місцевого ( прямого та непрямого)  боргу та надання гарантій   бюджету Тернопільської міської  територіальної громади                                                                      за 2022-2023рр.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</si>
</sst>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\ &quot;к.&quot;;\-#,##0\ &quot;к.&quot;"/>
    <numFmt numFmtId="201" formatCode="#,##0\ &quot;к.&quot;;[Red]\-#,##0\ &quot;к.&quot;"/>
    <numFmt numFmtId="202" formatCode="#,##0.00\ &quot;к.&quot;;\-#,##0.00\ &quot;к.&quot;"/>
    <numFmt numFmtId="203" formatCode="#,##0.00\ &quot;к.&quot;;[Red]\-#,##0.00\ &quot;к.&quot;"/>
    <numFmt numFmtId="204" formatCode="_-* #,##0\ &quot;к.&quot;_-;\-* #,##0\ &quot;к.&quot;_-;_-* &quot;-&quot;\ &quot;к.&quot;_-;_-@_-"/>
    <numFmt numFmtId="205" formatCode="_-* #,##0\ _к_._-;\-* #,##0\ _к_._-;_-* &quot;-&quot;\ _к_._-;_-@_-"/>
    <numFmt numFmtId="206" formatCode="_-* #,##0.00\ &quot;к.&quot;_-;\-* #,##0.00\ &quot;к.&quot;_-;_-* &quot;-&quot;??\ &quot;к.&quot;_-;_-@_-"/>
    <numFmt numFmtId="207" formatCode="_-* #,##0.00\ _к_._-;\-* #,##0.00\ _к_._-;_-* &quot;-&quot;??\ _к_._-;_-@_-"/>
    <numFmt numFmtId="208" formatCode="[$-422]d\ mmmm\ yyyy&quot; р.&quot;"/>
    <numFmt numFmtId="209" formatCode="0.0%"/>
    <numFmt numFmtId="210" formatCode="[$€-2]\ ###,000_);[Red]\([$€-2]\ ###,000\)"/>
    <numFmt numFmtId="211" formatCode="0.000"/>
    <numFmt numFmtId="212" formatCode="0.0000"/>
    <numFmt numFmtId="213" formatCode="#,##0.0"/>
    <numFmt numFmtId="214" formatCode="#,##0.00;\-#,##0.00"/>
  </numFmts>
  <fonts count="51">
    <font>
      <sz val="10"/>
      <name val="Arial Cyr"/>
      <family val="0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8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53" applyFont="1">
      <alignment/>
      <protection/>
    </xf>
    <xf numFmtId="196" fontId="5" fillId="0" borderId="10" xfId="53" applyNumberFormat="1" applyFont="1" applyBorder="1" applyAlignment="1">
      <alignment horizontal="center"/>
      <protection/>
    </xf>
    <xf numFmtId="196" fontId="6" fillId="0" borderId="10" xfId="53" applyNumberFormat="1" applyFont="1" applyBorder="1" applyAlignment="1">
      <alignment horizontal="center"/>
      <protection/>
    </xf>
    <xf numFmtId="196" fontId="4" fillId="0" borderId="10" xfId="53" applyNumberFormat="1" applyFont="1" applyBorder="1" applyAlignment="1">
      <alignment horizontal="center"/>
      <protection/>
    </xf>
    <xf numFmtId="196" fontId="5" fillId="0" borderId="10" xfId="53" applyNumberFormat="1" applyFont="1" applyBorder="1" applyAlignment="1">
      <alignment horizontal="center"/>
      <protection/>
    </xf>
    <xf numFmtId="196" fontId="0" fillId="0" borderId="1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196" fontId="4" fillId="0" borderId="0" xfId="53" applyNumberFormat="1" applyFont="1">
      <alignment/>
      <protection/>
    </xf>
    <xf numFmtId="0" fontId="9" fillId="0" borderId="10" xfId="53" applyFont="1" applyBorder="1" applyAlignment="1">
      <alignment horizontal="left" vertical="center" wrapText="1"/>
      <protection/>
    </xf>
    <xf numFmtId="0" fontId="0" fillId="0" borderId="0" xfId="53">
      <alignment/>
      <protection/>
    </xf>
    <xf numFmtId="0" fontId="5" fillId="0" borderId="10" xfId="53" applyFont="1" applyBorder="1" applyAlignment="1">
      <alignment horizontal="center" wrapText="1" shrinkToFit="1"/>
      <protection/>
    </xf>
    <xf numFmtId="0" fontId="11" fillId="0" borderId="10" xfId="53" applyFont="1" applyBorder="1" applyAlignment="1">
      <alignment wrapText="1" shrinkToFit="1"/>
      <protection/>
    </xf>
    <xf numFmtId="0" fontId="11" fillId="0" borderId="10" xfId="53" applyFont="1" applyBorder="1">
      <alignment/>
      <protection/>
    </xf>
    <xf numFmtId="196" fontId="11" fillId="0" borderId="10" xfId="53" applyNumberFormat="1" applyFont="1" applyBorder="1" applyAlignment="1">
      <alignment horizontal="center"/>
      <protection/>
    </xf>
    <xf numFmtId="0" fontId="0" fillId="0" borderId="10" xfId="53" applyFont="1" applyBorder="1" applyAlignment="1">
      <alignment wrapText="1" shrinkToFit="1"/>
      <protection/>
    </xf>
    <xf numFmtId="0" fontId="0" fillId="0" borderId="10" xfId="53" applyBorder="1">
      <alignment/>
      <protection/>
    </xf>
    <xf numFmtId="196" fontId="0" fillId="0" borderId="10" xfId="53" applyNumberFormat="1" applyBorder="1" applyAlignment="1">
      <alignment horizontal="center"/>
      <protection/>
    </xf>
    <xf numFmtId="0" fontId="0" fillId="0" borderId="10" xfId="53" applyBorder="1" applyAlignment="1">
      <alignment horizontal="left" wrapText="1" shrinkToFit="1"/>
      <protection/>
    </xf>
    <xf numFmtId="0" fontId="6" fillId="0" borderId="10" xfId="53" applyFont="1" applyBorder="1" applyAlignment="1">
      <alignment wrapText="1" shrinkToFit="1"/>
      <protection/>
    </xf>
    <xf numFmtId="0" fontId="6" fillId="0" borderId="10" xfId="53" applyFont="1" applyBorder="1">
      <alignment/>
      <protection/>
    </xf>
    <xf numFmtId="0" fontId="0" fillId="0" borderId="10" xfId="53" applyFont="1" applyBorder="1">
      <alignment/>
      <protection/>
    </xf>
    <xf numFmtId="0" fontId="0" fillId="0" borderId="10" xfId="53" applyBorder="1" applyAlignment="1">
      <alignment wrapText="1" shrinkToFit="1"/>
      <protection/>
    </xf>
    <xf numFmtId="196" fontId="0" fillId="0" borderId="10" xfId="53" applyNumberFormat="1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5" fillId="0" borderId="10" xfId="53" applyFont="1" applyBorder="1" applyAlignment="1">
      <alignment wrapText="1" shrinkToFit="1"/>
      <protection/>
    </xf>
    <xf numFmtId="0" fontId="5" fillId="0" borderId="10" xfId="53" applyFont="1" applyBorder="1">
      <alignment/>
      <protection/>
    </xf>
    <xf numFmtId="196" fontId="7" fillId="0" borderId="10" xfId="53" applyNumberFormat="1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7" fillId="0" borderId="10" xfId="53" applyFont="1" applyBorder="1" applyAlignment="1">
      <alignment wrapText="1" shrinkToFit="1"/>
      <protection/>
    </xf>
    <xf numFmtId="0" fontId="7" fillId="0" borderId="10" xfId="53" applyFont="1" applyBorder="1">
      <alignment/>
      <protection/>
    </xf>
    <xf numFmtId="0" fontId="11" fillId="0" borderId="0" xfId="53" applyFont="1" applyAlignment="1">
      <alignment wrapText="1" shrinkToFit="1"/>
      <protection/>
    </xf>
    <xf numFmtId="0" fontId="11" fillId="0" borderId="0" xfId="53" applyFont="1">
      <alignment/>
      <protection/>
    </xf>
    <xf numFmtId="196" fontId="11" fillId="0" borderId="0" xfId="53" applyNumberFormat="1" applyFont="1" applyAlignment="1">
      <alignment horizontal="center"/>
      <protection/>
    </xf>
    <xf numFmtId="196" fontId="0" fillId="0" borderId="0" xfId="53" applyNumberFormat="1">
      <alignment/>
      <protection/>
    </xf>
    <xf numFmtId="0" fontId="0" fillId="0" borderId="0" xfId="53" applyAlignment="1">
      <alignment wrapText="1" shrinkToFit="1"/>
      <protection/>
    </xf>
    <xf numFmtId="0" fontId="8" fillId="0" borderId="0" xfId="53" applyFont="1" applyAlignment="1">
      <alignment/>
      <protection/>
    </xf>
    <xf numFmtId="0" fontId="12" fillId="0" borderId="10" xfId="53" applyFont="1" applyBorder="1" applyAlignment="1">
      <alignment horizontal="center" wrapText="1" shrinkToFit="1"/>
      <protection/>
    </xf>
    <xf numFmtId="0" fontId="13" fillId="0" borderId="10" xfId="53" applyFont="1" applyBorder="1" applyAlignment="1">
      <alignment horizontal="center"/>
      <protection/>
    </xf>
    <xf numFmtId="196" fontId="12" fillId="0" borderId="10" xfId="53" applyNumberFormat="1" applyFont="1" applyBorder="1" applyAlignment="1">
      <alignment horizontal="center"/>
      <protection/>
    </xf>
    <xf numFmtId="0" fontId="5" fillId="0" borderId="0" xfId="53" applyFont="1" applyAlignment="1">
      <alignment wrapText="1" shrinkToFit="1"/>
      <protection/>
    </xf>
    <xf numFmtId="196" fontId="5" fillId="0" borderId="0" xfId="53" applyNumberFormat="1" applyFont="1" applyAlignment="1">
      <alignment horizontal="center"/>
      <protection/>
    </xf>
    <xf numFmtId="0" fontId="4" fillId="0" borderId="0" xfId="53" applyFont="1">
      <alignment/>
      <protection/>
    </xf>
    <xf numFmtId="0" fontId="0" fillId="0" borderId="10" xfId="53" applyFont="1" applyBorder="1">
      <alignment/>
      <protection/>
    </xf>
    <xf numFmtId="196" fontId="0" fillId="0" borderId="10" xfId="53" applyNumberFormat="1" applyFont="1" applyBorder="1" applyAlignment="1">
      <alignment horizontal="center"/>
      <protection/>
    </xf>
    <xf numFmtId="0" fontId="0" fillId="0" borderId="10" xfId="53" applyFont="1" applyBorder="1" applyAlignment="1">
      <alignment wrapText="1" shrinkToFit="1"/>
      <protection/>
    </xf>
    <xf numFmtId="0" fontId="0" fillId="0" borderId="0" xfId="53" applyFont="1">
      <alignment/>
      <protection/>
    </xf>
    <xf numFmtId="0" fontId="0" fillId="0" borderId="10" xfId="53" applyFont="1" applyBorder="1" applyAlignment="1">
      <alignment wrapText="1" shrinkToFit="1"/>
      <protection/>
    </xf>
    <xf numFmtId="0" fontId="11" fillId="0" borderId="10" xfId="53" applyFont="1" applyBorder="1" applyAlignment="1">
      <alignment wrapText="1" shrinkToFit="1"/>
      <protection/>
    </xf>
    <xf numFmtId="0" fontId="11" fillId="0" borderId="10" xfId="53" applyFont="1" applyBorder="1">
      <alignment/>
      <protection/>
    </xf>
    <xf numFmtId="196" fontId="11" fillId="0" borderId="1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horizontal="left" vertical="justify"/>
      <protection/>
    </xf>
    <xf numFmtId="0" fontId="15" fillId="0" borderId="10" xfId="53" applyFont="1" applyBorder="1">
      <alignment/>
      <protection/>
    </xf>
    <xf numFmtId="209" fontId="14" fillId="0" borderId="10" xfId="58" applyNumberFormat="1" applyFont="1" applyBorder="1" applyAlignment="1">
      <alignment horizontal="center"/>
    </xf>
    <xf numFmtId="211" fontId="0" fillId="0" borderId="10" xfId="53" applyNumberForma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209" fontId="4" fillId="0" borderId="10" xfId="58" applyNumberFormat="1" applyFont="1" applyBorder="1" applyAlignment="1">
      <alignment horizontal="center"/>
    </xf>
    <xf numFmtId="0" fontId="5" fillId="0" borderId="10" xfId="53" applyFont="1" applyBorder="1" applyAlignment="1">
      <alignment horizontal="center"/>
      <protection/>
    </xf>
    <xf numFmtId="196" fontId="16" fillId="0" borderId="10" xfId="53" applyNumberFormat="1" applyFont="1" applyBorder="1" applyAlignment="1">
      <alignment horizontal="center"/>
      <protection/>
    </xf>
    <xf numFmtId="0" fontId="3" fillId="0" borderId="0" xfId="53" applyFont="1" applyAlignment="1">
      <alignment wrapText="1" shrinkToFit="1"/>
      <protection/>
    </xf>
    <xf numFmtId="196" fontId="0" fillId="0" borderId="0" xfId="53" applyNumberFormat="1" applyFont="1">
      <alignment/>
      <protection/>
    </xf>
    <xf numFmtId="0" fontId="5" fillId="0" borderId="11" xfId="53" applyFont="1" applyBorder="1" applyAlignment="1">
      <alignment horizontal="center"/>
      <protection/>
    </xf>
    <xf numFmtId="0" fontId="10" fillId="0" borderId="11" xfId="53" applyFont="1" applyBorder="1" applyAlignment="1">
      <alignment horizontal="center"/>
      <protection/>
    </xf>
    <xf numFmtId="0" fontId="0" fillId="0" borderId="0" xfId="53" applyFont="1" applyBorder="1" applyAlignment="1">
      <alignment wrapText="1" shrinkToFit="1"/>
      <protection/>
    </xf>
    <xf numFmtId="196" fontId="0" fillId="0" borderId="10" xfId="53" applyNumberFormat="1" applyFont="1" applyBorder="1" applyAlignment="1">
      <alignment horizontal="center"/>
      <protection/>
    </xf>
    <xf numFmtId="209" fontId="5" fillId="0" borderId="10" xfId="58" applyNumberFormat="1" applyFont="1" applyBorder="1" applyAlignment="1">
      <alignment horizontal="center"/>
    </xf>
    <xf numFmtId="209" fontId="11" fillId="0" borderId="10" xfId="58" applyNumberFormat="1" applyFont="1" applyBorder="1" applyAlignment="1">
      <alignment horizontal="center"/>
    </xf>
    <xf numFmtId="209" fontId="0" fillId="0" borderId="10" xfId="58" applyNumberFormat="1" applyFont="1" applyBorder="1" applyAlignment="1">
      <alignment horizontal="center"/>
    </xf>
    <xf numFmtId="209" fontId="6" fillId="0" borderId="10" xfId="58" applyNumberFormat="1" applyFont="1" applyBorder="1" applyAlignment="1">
      <alignment horizontal="center"/>
    </xf>
    <xf numFmtId="209" fontId="0" fillId="0" borderId="10" xfId="58" applyNumberFormat="1" applyFont="1" applyBorder="1" applyAlignment="1">
      <alignment horizontal="center"/>
    </xf>
    <xf numFmtId="209" fontId="7" fillId="0" borderId="10" xfId="58" applyNumberFormat="1" applyFont="1" applyBorder="1" applyAlignment="1">
      <alignment horizontal="center"/>
    </xf>
    <xf numFmtId="196" fontId="5" fillId="0" borderId="0" xfId="53" applyNumberFormat="1" applyFont="1" applyAlignment="1">
      <alignment horizontal="center"/>
      <protection/>
    </xf>
    <xf numFmtId="196" fontId="11" fillId="0" borderId="0" xfId="53" applyNumberFormat="1" applyFont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 vertical="center" wrapText="1" shrinkToFit="1"/>
      <protection/>
    </xf>
    <xf numFmtId="196" fontId="11" fillId="0" borderId="10" xfId="53" applyNumberFormat="1" applyFont="1" applyBorder="1" applyAlignment="1">
      <alignment horizontal="center" vertical="center" wrapText="1" shrinkToFit="1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wrapText="1" shrinkToFit="1"/>
      <protection/>
    </xf>
    <xf numFmtId="196" fontId="11" fillId="0" borderId="12" xfId="53" applyNumberFormat="1" applyFont="1" applyBorder="1" applyAlignment="1">
      <alignment horizontal="center" vertical="center" wrapText="1" shrinkToFit="1"/>
      <protection/>
    </xf>
    <xf numFmtId="196" fontId="11" fillId="0" borderId="13" xfId="53" applyNumberFormat="1" applyFont="1" applyBorder="1" applyAlignment="1">
      <alignment horizontal="center" vertical="center" wrapText="1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№1 до РМР-доходи2004р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zoomScalePageLayoutView="0" workbookViewId="0" topLeftCell="A22">
      <selection activeCell="E16" sqref="E16"/>
    </sheetView>
  </sheetViews>
  <sheetFormatPr defaultColWidth="9.00390625" defaultRowHeight="12.75"/>
  <cols>
    <col min="1" max="1" width="46.375" style="35" customWidth="1"/>
    <col min="2" max="2" width="10.875" style="10" customWidth="1"/>
    <col min="3" max="4" width="14.50390625" style="34" customWidth="1"/>
    <col min="5" max="5" width="11.50390625" style="34" customWidth="1"/>
    <col min="6" max="16384" width="8.875" style="10" customWidth="1"/>
  </cols>
  <sheetData>
    <row r="2" spans="4:5" ht="12.75">
      <c r="D2" s="60"/>
      <c r="E2" s="60" t="s">
        <v>57</v>
      </c>
    </row>
    <row r="4" spans="1:9" ht="15">
      <c r="A4" s="76" t="s">
        <v>89</v>
      </c>
      <c r="B4" s="76"/>
      <c r="C4" s="76"/>
      <c r="D4" s="76"/>
      <c r="E4" s="76"/>
      <c r="F4" s="36"/>
      <c r="G4" s="36"/>
      <c r="H4" s="36"/>
      <c r="I4" s="36"/>
    </row>
    <row r="5" spans="1:5" ht="14.25">
      <c r="A5" s="7"/>
      <c r="B5" s="7"/>
      <c r="C5" s="7"/>
      <c r="D5" s="55" t="s">
        <v>47</v>
      </c>
      <c r="E5" s="63"/>
    </row>
    <row r="6" spans="1:5" ht="12.75" customHeight="1">
      <c r="A6" s="74" t="s">
        <v>24</v>
      </c>
      <c r="B6" s="74" t="s">
        <v>64</v>
      </c>
      <c r="C6" s="75" t="s">
        <v>90</v>
      </c>
      <c r="D6" s="75" t="s">
        <v>91</v>
      </c>
      <c r="E6" s="75" t="s">
        <v>23</v>
      </c>
    </row>
    <row r="7" spans="1:5" ht="54.75" customHeight="1">
      <c r="A7" s="74"/>
      <c r="B7" s="74"/>
      <c r="C7" s="75"/>
      <c r="D7" s="75"/>
      <c r="E7" s="75"/>
    </row>
    <row r="8" spans="1:5" ht="14.25" customHeight="1">
      <c r="A8" s="73" t="s">
        <v>25</v>
      </c>
      <c r="B8" s="73"/>
      <c r="C8" s="73"/>
      <c r="D8" s="73"/>
      <c r="E8" s="73"/>
    </row>
    <row r="9" spans="1:5" ht="13.5">
      <c r="A9" s="11" t="s">
        <v>8</v>
      </c>
      <c r="B9" s="24">
        <v>10000000</v>
      </c>
      <c r="C9" s="2">
        <f>C10+C14+C19+C25</f>
        <v>2434491</v>
      </c>
      <c r="D9" s="2">
        <f>D10+D14+D19+D25</f>
        <v>2844992.2</v>
      </c>
      <c r="E9" s="65">
        <f>D9/C9</f>
        <v>1.1686189022674556</v>
      </c>
    </row>
    <row r="10" spans="1:5" ht="26.25">
      <c r="A10" s="12" t="s">
        <v>22</v>
      </c>
      <c r="B10" s="13">
        <v>11000000</v>
      </c>
      <c r="C10" s="50">
        <f>C11+C12</f>
        <v>1730959</v>
      </c>
      <c r="D10" s="50">
        <f>D11+D12</f>
        <v>1950069.7</v>
      </c>
      <c r="E10" s="66">
        <f>D10/C10</f>
        <v>1.1265834141652113</v>
      </c>
    </row>
    <row r="11" spans="1:5" ht="12.75">
      <c r="A11" s="45" t="s">
        <v>38</v>
      </c>
      <c r="B11" s="16">
        <v>11010000</v>
      </c>
      <c r="C11" s="17">
        <v>1730236.5</v>
      </c>
      <c r="D11" s="17">
        <v>1953985.8</v>
      </c>
      <c r="E11" s="67">
        <f aca="true" t="shared" si="0" ref="E11:E80">D11/C11</f>
        <v>1.1293171771604633</v>
      </c>
    </row>
    <row r="12" spans="1:5" ht="17.25" customHeight="1">
      <c r="A12" s="18" t="s">
        <v>9</v>
      </c>
      <c r="B12" s="16">
        <v>11020000</v>
      </c>
      <c r="C12" s="17">
        <f>C13</f>
        <v>722.5</v>
      </c>
      <c r="D12" s="17">
        <f>D13</f>
        <v>-3916.1</v>
      </c>
      <c r="E12" s="67">
        <f t="shared" si="0"/>
        <v>-5.420207612456747</v>
      </c>
    </row>
    <row r="13" spans="1:5" ht="26.25" customHeight="1">
      <c r="A13" s="19" t="s">
        <v>20</v>
      </c>
      <c r="B13" s="20">
        <v>11020200</v>
      </c>
      <c r="C13" s="3">
        <v>722.5</v>
      </c>
      <c r="D13" s="3">
        <v>-3916.1</v>
      </c>
      <c r="E13" s="68">
        <f t="shared" si="0"/>
        <v>-5.420207612456747</v>
      </c>
    </row>
    <row r="14" spans="1:5" ht="24.75" customHeight="1">
      <c r="A14" s="12" t="s">
        <v>26</v>
      </c>
      <c r="B14" s="13">
        <v>13000000</v>
      </c>
      <c r="C14" s="14">
        <f>C15+C16+C17+C18</f>
        <v>239.29999999999998</v>
      </c>
      <c r="D14" s="14">
        <f>D15+D16+D17+D18</f>
        <v>225.7</v>
      </c>
      <c r="E14" s="66">
        <f t="shared" si="0"/>
        <v>0.9431675720852487</v>
      </c>
    </row>
    <row r="15" spans="1:5" ht="27.75" customHeight="1">
      <c r="A15" s="45" t="s">
        <v>74</v>
      </c>
      <c r="B15" s="21">
        <v>13010000</v>
      </c>
      <c r="C15" s="6">
        <v>133.2</v>
      </c>
      <c r="D15" s="6">
        <v>130.2</v>
      </c>
      <c r="E15" s="67">
        <f t="shared" si="0"/>
        <v>0.9774774774774775</v>
      </c>
    </row>
    <row r="16" spans="1:5" ht="12.75">
      <c r="A16" s="45" t="s">
        <v>76</v>
      </c>
      <c r="B16" s="43">
        <v>13020000</v>
      </c>
      <c r="C16" s="44">
        <v>0</v>
      </c>
      <c r="D16" s="44">
        <v>0</v>
      </c>
      <c r="E16" s="66" t="s">
        <v>50</v>
      </c>
    </row>
    <row r="17" spans="1:5" ht="26.25">
      <c r="A17" s="45" t="s">
        <v>75</v>
      </c>
      <c r="B17" s="21">
        <v>13030000</v>
      </c>
      <c r="C17" s="6">
        <v>105.7</v>
      </c>
      <c r="D17" s="6">
        <v>95.9</v>
      </c>
      <c r="E17" s="67">
        <f t="shared" si="0"/>
        <v>0.9072847682119206</v>
      </c>
    </row>
    <row r="18" spans="1:5" ht="26.25">
      <c r="A18" s="45" t="s">
        <v>67</v>
      </c>
      <c r="B18" s="21">
        <v>13040000</v>
      </c>
      <c r="C18" s="6">
        <v>0.4</v>
      </c>
      <c r="D18" s="6">
        <v>-0.4</v>
      </c>
      <c r="E18" s="53" t="s">
        <v>50</v>
      </c>
    </row>
    <row r="19" spans="1:5" ht="12.75">
      <c r="A19" s="48" t="s">
        <v>7</v>
      </c>
      <c r="B19" s="49">
        <v>14000000</v>
      </c>
      <c r="C19" s="50">
        <f>C22+C20+C21</f>
        <v>163280.1</v>
      </c>
      <c r="D19" s="50">
        <f>D22+D20+D21</f>
        <v>258821.09999999998</v>
      </c>
      <c r="E19" s="66">
        <f>D19/C19</f>
        <v>1.5851356044000462</v>
      </c>
    </row>
    <row r="20" spans="1:5" ht="27">
      <c r="A20" s="51" t="s">
        <v>65</v>
      </c>
      <c r="B20" s="43">
        <v>14021900</v>
      </c>
      <c r="C20" s="44">
        <v>4242.8</v>
      </c>
      <c r="D20" s="44">
        <v>15903.4</v>
      </c>
      <c r="E20" s="67">
        <f>D20/C20</f>
        <v>3.7483265767889127</v>
      </c>
    </row>
    <row r="21" spans="1:5" ht="27.75" customHeight="1">
      <c r="A21" s="51" t="s">
        <v>66</v>
      </c>
      <c r="B21" s="43">
        <v>14031900</v>
      </c>
      <c r="C21" s="44">
        <v>25158.2</v>
      </c>
      <c r="D21" s="44">
        <v>60794.4</v>
      </c>
      <c r="E21" s="67">
        <f>D21/C21</f>
        <v>2.4164844861715067</v>
      </c>
    </row>
    <row r="22" spans="1:5" ht="36.75" customHeight="1">
      <c r="A22" s="45" t="s">
        <v>43</v>
      </c>
      <c r="B22" s="43">
        <v>14040000</v>
      </c>
      <c r="C22" s="44">
        <f>C23+C24</f>
        <v>133879.1</v>
      </c>
      <c r="D22" s="44">
        <f>D23+D24</f>
        <v>182123.3</v>
      </c>
      <c r="E22" s="69" t="s">
        <v>50</v>
      </c>
    </row>
    <row r="23" spans="1:5" ht="51.75" customHeight="1">
      <c r="A23" s="45" t="s">
        <v>86</v>
      </c>
      <c r="B23" s="43">
        <v>14040100</v>
      </c>
      <c r="C23" s="44">
        <v>71679.5</v>
      </c>
      <c r="D23" s="44">
        <v>127048.2</v>
      </c>
      <c r="E23" s="69" t="s">
        <v>50</v>
      </c>
    </row>
    <row r="24" spans="1:5" ht="48" customHeight="1">
      <c r="A24" s="45" t="s">
        <v>80</v>
      </c>
      <c r="B24" s="43">
        <v>14040200</v>
      </c>
      <c r="C24" s="23">
        <v>62199.6</v>
      </c>
      <c r="D24" s="23">
        <v>55075.1</v>
      </c>
      <c r="E24" s="67">
        <f t="shared" si="0"/>
        <v>0.8854574627489565</v>
      </c>
    </row>
    <row r="25" spans="1:5" ht="13.5">
      <c r="A25" s="48" t="s">
        <v>42</v>
      </c>
      <c r="B25" s="49">
        <v>18000000</v>
      </c>
      <c r="C25" s="5">
        <f>C26+C27+C28+C29+C30+C31+C32</f>
        <v>540012.6000000001</v>
      </c>
      <c r="D25" s="5">
        <f>D26+D27+D28+D29+D30+D31+D32</f>
        <v>635875.7000000001</v>
      </c>
      <c r="E25" s="65">
        <f t="shared" si="0"/>
        <v>1.177520117123193</v>
      </c>
    </row>
    <row r="26" spans="1:5" ht="27">
      <c r="A26" s="9" t="s">
        <v>44</v>
      </c>
      <c r="B26" s="52" t="s">
        <v>2</v>
      </c>
      <c r="C26" s="44">
        <v>76996.6</v>
      </c>
      <c r="D26" s="44">
        <v>122603.4</v>
      </c>
      <c r="E26" s="67">
        <f t="shared" si="0"/>
        <v>1.592322258385435</v>
      </c>
    </row>
    <row r="27" spans="1:9" ht="12.75">
      <c r="A27" s="47" t="s">
        <v>10</v>
      </c>
      <c r="B27" s="52" t="s">
        <v>3</v>
      </c>
      <c r="C27" s="44">
        <v>88617.8</v>
      </c>
      <c r="D27" s="44">
        <v>104733.1</v>
      </c>
      <c r="E27" s="67">
        <f t="shared" si="0"/>
        <v>1.1818517273053495</v>
      </c>
      <c r="I27" s="46" t="s">
        <v>36</v>
      </c>
    </row>
    <row r="28" spans="1:5" ht="12.75">
      <c r="A28" s="47" t="s">
        <v>1</v>
      </c>
      <c r="B28" s="52" t="s">
        <v>4</v>
      </c>
      <c r="C28" s="44">
        <v>788.8</v>
      </c>
      <c r="D28" s="44">
        <v>1031</v>
      </c>
      <c r="E28" s="67">
        <f t="shared" si="0"/>
        <v>1.3070486815415823</v>
      </c>
    </row>
    <row r="29" spans="1:5" ht="12.75">
      <c r="A29" s="47" t="s">
        <v>34</v>
      </c>
      <c r="B29" s="21">
        <v>18050000</v>
      </c>
      <c r="C29" s="44">
        <v>368925.2</v>
      </c>
      <c r="D29" s="44">
        <v>402420.4</v>
      </c>
      <c r="E29" s="67">
        <f t="shared" si="0"/>
        <v>1.090791304036699</v>
      </c>
    </row>
    <row r="30" spans="1:5" ht="18" customHeight="1">
      <c r="A30" s="47" t="s">
        <v>5</v>
      </c>
      <c r="B30" s="43">
        <v>18020000</v>
      </c>
      <c r="C30" s="44">
        <v>3903.4</v>
      </c>
      <c r="D30" s="44">
        <v>4265.1</v>
      </c>
      <c r="E30" s="67">
        <f t="shared" si="0"/>
        <v>1.0926628067838295</v>
      </c>
    </row>
    <row r="31" spans="1:5" ht="12.75">
      <c r="A31" s="47" t="s">
        <v>6</v>
      </c>
      <c r="B31" s="43">
        <v>18030000</v>
      </c>
      <c r="C31" s="44">
        <v>780.8</v>
      </c>
      <c r="D31" s="44">
        <v>822.9</v>
      </c>
      <c r="E31" s="67">
        <f t="shared" si="0"/>
        <v>1.0539190573770492</v>
      </c>
    </row>
    <row r="32" spans="1:5" ht="26.25">
      <c r="A32" s="45" t="s">
        <v>92</v>
      </c>
      <c r="B32" s="43">
        <v>18040000</v>
      </c>
      <c r="C32" s="44">
        <v>0</v>
      </c>
      <c r="D32" s="44">
        <v>-0.2</v>
      </c>
      <c r="E32" s="67"/>
    </row>
    <row r="33" spans="1:5" ht="13.5">
      <c r="A33" s="11" t="s">
        <v>11</v>
      </c>
      <c r="B33" s="24">
        <v>20000000</v>
      </c>
      <c r="C33" s="2">
        <f>C34+C44+C52</f>
        <v>59772.2</v>
      </c>
      <c r="D33" s="2">
        <f>D34+D44+D52</f>
        <v>46449.2</v>
      </c>
      <c r="E33" s="65">
        <f t="shared" si="0"/>
        <v>0.7771037371888604</v>
      </c>
    </row>
    <row r="34" spans="1:5" ht="26.25">
      <c r="A34" s="12" t="s">
        <v>27</v>
      </c>
      <c r="B34" s="13">
        <v>21000000</v>
      </c>
      <c r="C34" s="14">
        <f>SUM(C35:C43)</f>
        <v>27347</v>
      </c>
      <c r="D34" s="14">
        <f>SUM(D35:D43)</f>
        <v>14574.000000000004</v>
      </c>
      <c r="E34" s="66">
        <f t="shared" si="0"/>
        <v>0.5329286576224085</v>
      </c>
    </row>
    <row r="35" spans="1:5" ht="26.25">
      <c r="A35" s="45" t="s">
        <v>37</v>
      </c>
      <c r="B35" s="43">
        <v>21010300</v>
      </c>
      <c r="C35" s="44">
        <v>856.3</v>
      </c>
      <c r="D35" s="44">
        <v>470.2</v>
      </c>
      <c r="E35" s="67">
        <f t="shared" si="0"/>
        <v>0.5491066215111526</v>
      </c>
    </row>
    <row r="36" spans="1:5" ht="12.75">
      <c r="A36" s="45" t="s">
        <v>45</v>
      </c>
      <c r="B36" s="43">
        <v>21050000</v>
      </c>
      <c r="C36" s="44">
        <v>9874.7</v>
      </c>
      <c r="D36" s="44">
        <v>0</v>
      </c>
      <c r="E36" s="67"/>
    </row>
    <row r="37" spans="1:9" ht="12.75">
      <c r="A37" s="15" t="s">
        <v>15</v>
      </c>
      <c r="B37" s="16">
        <v>21080500</v>
      </c>
      <c r="C37" s="17">
        <v>2713.4</v>
      </c>
      <c r="D37" s="17">
        <v>980.6</v>
      </c>
      <c r="E37" s="67">
        <f t="shared" si="0"/>
        <v>0.36139161199970515</v>
      </c>
      <c r="I37" s="46" t="s">
        <v>36</v>
      </c>
    </row>
    <row r="38" spans="1:9" ht="52.5">
      <c r="A38" s="45" t="s">
        <v>81</v>
      </c>
      <c r="B38" s="16">
        <v>21080900</v>
      </c>
      <c r="C38" s="17">
        <v>31</v>
      </c>
      <c r="D38" s="17">
        <v>-5.1</v>
      </c>
      <c r="E38" s="67"/>
      <c r="I38" s="46"/>
    </row>
    <row r="39" spans="1:5" ht="12.75">
      <c r="A39" s="22" t="s">
        <v>12</v>
      </c>
      <c r="B39" s="16">
        <v>21081100</v>
      </c>
      <c r="C39" s="23">
        <v>9283.2</v>
      </c>
      <c r="D39" s="23">
        <v>8604.1</v>
      </c>
      <c r="E39" s="67">
        <f t="shared" si="0"/>
        <v>0.926846346087556</v>
      </c>
    </row>
    <row r="40" spans="1:5" ht="43.5" customHeight="1">
      <c r="A40" s="45" t="s">
        <v>68</v>
      </c>
      <c r="B40" s="16">
        <v>21081500</v>
      </c>
      <c r="C40" s="23">
        <v>802.4</v>
      </c>
      <c r="D40" s="23">
        <v>474.2</v>
      </c>
      <c r="E40" s="67">
        <f t="shared" si="0"/>
        <v>0.5909770687936191</v>
      </c>
    </row>
    <row r="41" spans="1:5" ht="12.75">
      <c r="A41" s="45" t="s">
        <v>52</v>
      </c>
      <c r="B41" s="16">
        <v>21081700</v>
      </c>
      <c r="C41" s="23">
        <v>3724.5</v>
      </c>
      <c r="D41" s="23">
        <v>3316.1</v>
      </c>
      <c r="E41" s="67">
        <f t="shared" si="0"/>
        <v>0.8903476976775406</v>
      </c>
    </row>
    <row r="42" spans="1:5" ht="39">
      <c r="A42" s="45" t="s">
        <v>82</v>
      </c>
      <c r="B42" s="16">
        <v>21081800</v>
      </c>
      <c r="C42" s="23">
        <v>15.6</v>
      </c>
      <c r="D42" s="23">
        <v>683.7</v>
      </c>
      <c r="E42" s="69" t="s">
        <v>96</v>
      </c>
    </row>
    <row r="43" spans="1:5" ht="52.5">
      <c r="A43" s="45" t="s">
        <v>83</v>
      </c>
      <c r="B43" s="16">
        <v>21082400</v>
      </c>
      <c r="C43" s="23">
        <v>45.9</v>
      </c>
      <c r="D43" s="23">
        <v>50.2</v>
      </c>
      <c r="E43" s="67">
        <f t="shared" si="0"/>
        <v>1.093681917211329</v>
      </c>
    </row>
    <row r="44" spans="1:9" ht="26.25">
      <c r="A44" s="12" t="s">
        <v>28</v>
      </c>
      <c r="B44" s="13">
        <v>22000000</v>
      </c>
      <c r="C44" s="14">
        <f>C46+C47+C48+C49+C50+C51+C45</f>
        <v>30811.199999999997</v>
      </c>
      <c r="D44" s="14">
        <f>D46+D47+D48+D49+D50+D51+D45</f>
        <v>30249.199999999997</v>
      </c>
      <c r="E44" s="66">
        <f t="shared" si="0"/>
        <v>0.9817598795243289</v>
      </c>
      <c r="I44" s="46" t="s">
        <v>51</v>
      </c>
    </row>
    <row r="45" spans="1:9" ht="12.75">
      <c r="A45" s="45"/>
      <c r="B45" s="43"/>
      <c r="C45" s="44"/>
      <c r="D45" s="44"/>
      <c r="E45" s="53"/>
      <c r="I45" s="46"/>
    </row>
    <row r="46" spans="1:12" ht="39">
      <c r="A46" s="45" t="s">
        <v>77</v>
      </c>
      <c r="B46" s="43">
        <v>22010300</v>
      </c>
      <c r="C46" s="44">
        <v>596.5</v>
      </c>
      <c r="D46" s="44">
        <v>817</v>
      </c>
      <c r="E46" s="67">
        <f t="shared" si="0"/>
        <v>1.3696563285834031</v>
      </c>
      <c r="L46" s="46" t="s">
        <v>36</v>
      </c>
    </row>
    <row r="47" spans="1:5" ht="20.25" customHeight="1">
      <c r="A47" s="45" t="s">
        <v>0</v>
      </c>
      <c r="B47" s="43">
        <v>22012500</v>
      </c>
      <c r="C47" s="44">
        <v>22412</v>
      </c>
      <c r="D47" s="44">
        <v>17505.1</v>
      </c>
      <c r="E47" s="67">
        <f t="shared" si="0"/>
        <v>0.7810592539710869</v>
      </c>
    </row>
    <row r="48" spans="1:5" ht="26.25" customHeight="1">
      <c r="A48" s="45" t="s">
        <v>69</v>
      </c>
      <c r="B48" s="43">
        <v>22012600</v>
      </c>
      <c r="C48" s="44">
        <v>563.1</v>
      </c>
      <c r="D48" s="44">
        <v>704.1</v>
      </c>
      <c r="E48" s="67">
        <f t="shared" si="0"/>
        <v>1.2503995737879594</v>
      </c>
    </row>
    <row r="49" spans="1:5" ht="38.25" customHeight="1">
      <c r="A49" s="45" t="s">
        <v>70</v>
      </c>
      <c r="B49" s="43">
        <v>22012900</v>
      </c>
      <c r="C49" s="44">
        <v>25.8</v>
      </c>
      <c r="D49" s="44">
        <v>47.4</v>
      </c>
      <c r="E49" s="67">
        <f t="shared" si="0"/>
        <v>1.8372093023255813</v>
      </c>
    </row>
    <row r="50" spans="1:5" ht="36" customHeight="1">
      <c r="A50" s="15" t="s">
        <v>33</v>
      </c>
      <c r="B50" s="16">
        <v>22080400</v>
      </c>
      <c r="C50" s="17">
        <v>6926</v>
      </c>
      <c r="D50" s="17">
        <v>10693.6</v>
      </c>
      <c r="E50" s="67">
        <f>D50/C50</f>
        <v>1.5439792087785158</v>
      </c>
    </row>
    <row r="51" spans="1:5" ht="12.75">
      <c r="A51" s="22" t="s">
        <v>13</v>
      </c>
      <c r="B51" s="16">
        <v>22090000</v>
      </c>
      <c r="C51" s="23">
        <v>287.8</v>
      </c>
      <c r="D51" s="23">
        <v>482</v>
      </c>
      <c r="E51" s="67">
        <f t="shared" si="0"/>
        <v>1.674774148714385</v>
      </c>
    </row>
    <row r="52" spans="1:9" ht="12.75">
      <c r="A52" s="12" t="s">
        <v>14</v>
      </c>
      <c r="B52" s="13">
        <v>24000000</v>
      </c>
      <c r="C52" s="14">
        <f>C53+C54</f>
        <v>1614</v>
      </c>
      <c r="D52" s="14">
        <f>D53+D54</f>
        <v>1626</v>
      </c>
      <c r="E52" s="66">
        <f t="shared" si="0"/>
        <v>1.0074349442379182</v>
      </c>
      <c r="I52" s="46" t="s">
        <v>36</v>
      </c>
    </row>
    <row r="53" spans="1:5" ht="14.25" customHeight="1">
      <c r="A53" s="22" t="s">
        <v>15</v>
      </c>
      <c r="B53" s="16">
        <v>24060300</v>
      </c>
      <c r="C53" s="17">
        <v>1614</v>
      </c>
      <c r="D53" s="17">
        <v>1619.2</v>
      </c>
      <c r="E53" s="66">
        <f>D53/C53</f>
        <v>1.0032218091697647</v>
      </c>
    </row>
    <row r="54" spans="1:5" ht="26.25">
      <c r="A54" s="45" t="s">
        <v>71</v>
      </c>
      <c r="B54" s="16">
        <v>24062200</v>
      </c>
      <c r="C54" s="17">
        <v>0</v>
      </c>
      <c r="D54" s="64">
        <v>6.8</v>
      </c>
      <c r="E54" s="53" t="s">
        <v>50</v>
      </c>
    </row>
    <row r="55" spans="1:5" ht="13.5">
      <c r="A55" s="25" t="s">
        <v>49</v>
      </c>
      <c r="B55" s="26">
        <v>40000000</v>
      </c>
      <c r="C55" s="5">
        <f>C57+C61+C63</f>
        <v>546184.9</v>
      </c>
      <c r="D55" s="5">
        <f>D57+D61+D63+D56</f>
        <v>574078.9</v>
      </c>
      <c r="E55" s="65">
        <f t="shared" si="0"/>
        <v>1.0510706172946194</v>
      </c>
    </row>
    <row r="56" spans="1:5" ht="52.5" customHeight="1">
      <c r="A56" s="45" t="s">
        <v>93</v>
      </c>
      <c r="B56" s="43">
        <v>41021400</v>
      </c>
      <c r="C56" s="44">
        <v>0</v>
      </c>
      <c r="D56" s="44">
        <v>15808.6</v>
      </c>
      <c r="E56" s="67"/>
    </row>
    <row r="57" spans="1:5" ht="12.75">
      <c r="A57" s="48" t="s">
        <v>18</v>
      </c>
      <c r="B57" s="49">
        <v>41030000</v>
      </c>
      <c r="C57" s="50">
        <f>C58</f>
        <v>513078.9</v>
      </c>
      <c r="D57" s="50">
        <f>D58</f>
        <v>493425.2</v>
      </c>
      <c r="E57" s="66">
        <f>D57/C57</f>
        <v>0.961694585374686</v>
      </c>
    </row>
    <row r="58" spans="1:5" ht="12.75">
      <c r="A58" s="45" t="s">
        <v>78</v>
      </c>
      <c r="B58" s="16">
        <v>41033900</v>
      </c>
      <c r="C58" s="23">
        <v>513078.9</v>
      </c>
      <c r="D58" s="23">
        <v>493425.2</v>
      </c>
      <c r="E58" s="66">
        <f>D58/C58</f>
        <v>0.961694585374686</v>
      </c>
    </row>
    <row r="59" spans="1:5" ht="12.75">
      <c r="A59" s="48" t="s">
        <v>17</v>
      </c>
      <c r="B59" s="49">
        <v>30000000</v>
      </c>
      <c r="C59" s="50">
        <v>0</v>
      </c>
      <c r="D59" s="50">
        <f>D60</f>
        <v>0.7</v>
      </c>
      <c r="E59" s="66"/>
    </row>
    <row r="60" spans="1:5" ht="26.25" customHeight="1">
      <c r="A60" s="45" t="s">
        <v>94</v>
      </c>
      <c r="B60" s="16">
        <v>31020000</v>
      </c>
      <c r="C60" s="23">
        <v>0</v>
      </c>
      <c r="D60" s="23">
        <v>0.7</v>
      </c>
      <c r="E60" s="66"/>
    </row>
    <row r="61" spans="1:5" ht="26.25" customHeight="1">
      <c r="A61" s="48" t="s">
        <v>61</v>
      </c>
      <c r="B61" s="24">
        <v>41040000</v>
      </c>
      <c r="C61" s="2">
        <f>C62</f>
        <v>5252.9</v>
      </c>
      <c r="D61" s="2">
        <f>D62</f>
        <v>2208.6</v>
      </c>
      <c r="E61" s="65">
        <f t="shared" si="0"/>
        <v>0.42045346380094806</v>
      </c>
    </row>
    <row r="62" spans="1:5" ht="12.75">
      <c r="A62" s="45" t="s">
        <v>84</v>
      </c>
      <c r="B62" s="16">
        <v>41040400</v>
      </c>
      <c r="C62" s="17">
        <v>5252.9</v>
      </c>
      <c r="D62" s="17">
        <v>2208.6</v>
      </c>
      <c r="E62" s="66">
        <f>D62/C62</f>
        <v>0.42045346380094806</v>
      </c>
    </row>
    <row r="63" spans="1:5" ht="26.25">
      <c r="A63" s="48" t="s">
        <v>62</v>
      </c>
      <c r="B63" s="49">
        <v>41050000</v>
      </c>
      <c r="C63" s="5">
        <v>27853.1</v>
      </c>
      <c r="D63" s="5">
        <v>62636.5</v>
      </c>
      <c r="E63" s="65">
        <f t="shared" si="0"/>
        <v>2.2488161102354858</v>
      </c>
    </row>
    <row r="64" spans="1:5" ht="15">
      <c r="A64" s="11" t="s">
        <v>29</v>
      </c>
      <c r="B64" s="16"/>
      <c r="C64" s="27">
        <f>C9+C33+C55</f>
        <v>3040448.1</v>
      </c>
      <c r="D64" s="27">
        <f>D9+D33+D55+D59</f>
        <v>3465521.0000000005</v>
      </c>
      <c r="E64" s="70">
        <f t="shared" si="0"/>
        <v>1.1398060042531233</v>
      </c>
    </row>
    <row r="65" spans="1:5" ht="15">
      <c r="A65" s="73" t="s">
        <v>30</v>
      </c>
      <c r="B65" s="73"/>
      <c r="C65" s="73"/>
      <c r="D65" s="73"/>
      <c r="E65" s="73"/>
    </row>
    <row r="66" spans="1:8" ht="26.25" customHeight="1">
      <c r="A66" s="11" t="s">
        <v>8</v>
      </c>
      <c r="B66" s="24">
        <v>10000000</v>
      </c>
      <c r="C66" s="2">
        <f>C67</f>
        <v>882</v>
      </c>
      <c r="D66" s="2">
        <f>D67</f>
        <v>890.9</v>
      </c>
      <c r="E66" s="65">
        <f>D66/C66</f>
        <v>1.0100907029478459</v>
      </c>
      <c r="H66" s="46" t="s">
        <v>36</v>
      </c>
    </row>
    <row r="67" spans="1:5" ht="12.75">
      <c r="A67" s="48" t="s">
        <v>39</v>
      </c>
      <c r="B67" s="49">
        <v>19000000</v>
      </c>
      <c r="C67" s="50">
        <f>C68</f>
        <v>882</v>
      </c>
      <c r="D67" s="50">
        <f>D68</f>
        <v>890.9</v>
      </c>
      <c r="E67" s="66">
        <f t="shared" si="0"/>
        <v>1.0100907029478459</v>
      </c>
    </row>
    <row r="68" spans="1:5" ht="12.75">
      <c r="A68" s="45" t="s">
        <v>35</v>
      </c>
      <c r="B68" s="16">
        <v>19010000</v>
      </c>
      <c r="C68" s="17">
        <v>882</v>
      </c>
      <c r="D68" s="17">
        <v>890.9</v>
      </c>
      <c r="E68" s="67">
        <f t="shared" si="0"/>
        <v>1.0100907029478459</v>
      </c>
    </row>
    <row r="69" spans="1:5" ht="13.5">
      <c r="A69" s="11" t="s">
        <v>11</v>
      </c>
      <c r="B69" s="24">
        <v>20000000</v>
      </c>
      <c r="C69" s="2">
        <f>C70+C71+C77</f>
        <v>87896.20000000001</v>
      </c>
      <c r="D69" s="2">
        <f>D70+D71+D77</f>
        <v>191971.7</v>
      </c>
      <c r="E69" s="65">
        <f t="shared" si="0"/>
        <v>2.184072804057513</v>
      </c>
    </row>
    <row r="70" spans="1:5" ht="25.5" customHeight="1">
      <c r="A70" s="47" t="s">
        <v>72</v>
      </c>
      <c r="B70" s="28">
        <v>21110000</v>
      </c>
      <c r="C70" s="6">
        <v>0</v>
      </c>
      <c r="D70" s="6">
        <v>0</v>
      </c>
      <c r="E70" s="67"/>
    </row>
    <row r="71" spans="1:5" ht="12.75">
      <c r="A71" s="12" t="s">
        <v>14</v>
      </c>
      <c r="B71" s="13">
        <v>24000000</v>
      </c>
      <c r="C71" s="14">
        <f>C72+C73+C76+C75+C74</f>
        <v>10542.1</v>
      </c>
      <c r="D71" s="14">
        <f>D72+D73+D76+D75+D74</f>
        <v>14309.6</v>
      </c>
      <c r="E71" s="66">
        <f t="shared" si="0"/>
        <v>1.3573766137676553</v>
      </c>
    </row>
    <row r="72" spans="1:5" ht="12.75">
      <c r="A72" s="45"/>
      <c r="B72" s="21"/>
      <c r="C72" s="14"/>
      <c r="D72" s="14"/>
      <c r="E72" s="66"/>
    </row>
    <row r="73" spans="1:5" ht="39">
      <c r="A73" s="45" t="s">
        <v>53</v>
      </c>
      <c r="B73" s="16">
        <v>24062100</v>
      </c>
      <c r="C73" s="17">
        <v>63.6</v>
      </c>
      <c r="D73" s="17">
        <v>62.5</v>
      </c>
      <c r="E73" s="67">
        <f t="shared" si="0"/>
        <v>0.9827044025157232</v>
      </c>
    </row>
    <row r="74" spans="1:5" ht="12.75">
      <c r="A74" s="45" t="s">
        <v>87</v>
      </c>
      <c r="B74" s="16">
        <v>24110700</v>
      </c>
      <c r="C74" s="54">
        <v>0.1</v>
      </c>
      <c r="D74" s="54">
        <v>0.1</v>
      </c>
      <c r="E74" s="67">
        <f t="shared" si="0"/>
        <v>1</v>
      </c>
    </row>
    <row r="75" spans="1:5" ht="53.25" customHeight="1">
      <c r="A75" s="45" t="s">
        <v>59</v>
      </c>
      <c r="B75" s="16">
        <v>24110900</v>
      </c>
      <c r="C75" s="17">
        <v>15.9</v>
      </c>
      <c r="D75" s="17">
        <v>12.1</v>
      </c>
      <c r="E75" s="66" t="s">
        <v>60</v>
      </c>
    </row>
    <row r="76" spans="1:5" ht="29.25" customHeight="1">
      <c r="A76" s="15" t="s">
        <v>40</v>
      </c>
      <c r="B76" s="16">
        <v>24170000</v>
      </c>
      <c r="C76" s="17">
        <v>10462.5</v>
      </c>
      <c r="D76" s="17">
        <v>14234.9</v>
      </c>
      <c r="E76" s="67">
        <f t="shared" si="0"/>
        <v>1.3605639187574672</v>
      </c>
    </row>
    <row r="77" spans="1:5" ht="14.25" customHeight="1">
      <c r="A77" s="12" t="s">
        <v>16</v>
      </c>
      <c r="B77" s="13">
        <v>25000000</v>
      </c>
      <c r="C77" s="14">
        <v>77354.1</v>
      </c>
      <c r="D77" s="14">
        <v>177662.1</v>
      </c>
      <c r="E77" s="66">
        <f t="shared" si="0"/>
        <v>2.296737988031662</v>
      </c>
    </row>
    <row r="78" spans="1:5" ht="13.5">
      <c r="A78" s="11" t="s">
        <v>17</v>
      </c>
      <c r="B78" s="24">
        <v>30000000</v>
      </c>
      <c r="C78" s="2">
        <f>C79+C80</f>
        <v>7031.8</v>
      </c>
      <c r="D78" s="2">
        <f>D79+D80</f>
        <v>7716.3</v>
      </c>
      <c r="E78" s="65">
        <f t="shared" si="0"/>
        <v>1.0973434966864815</v>
      </c>
    </row>
    <row r="79" spans="1:5" ht="26.25">
      <c r="A79" s="15" t="s">
        <v>21</v>
      </c>
      <c r="B79" s="16">
        <v>31030000</v>
      </c>
      <c r="C79" s="17">
        <v>1851.3</v>
      </c>
      <c r="D79" s="17">
        <v>7170.6</v>
      </c>
      <c r="E79" s="67">
        <f t="shared" si="0"/>
        <v>3.873278236914601</v>
      </c>
    </row>
    <row r="80" spans="1:5" ht="12.75">
      <c r="A80" s="47" t="s">
        <v>73</v>
      </c>
      <c r="B80" s="16">
        <v>33010000</v>
      </c>
      <c r="C80" s="17">
        <v>5180.5</v>
      </c>
      <c r="D80" s="17">
        <v>545.7</v>
      </c>
      <c r="E80" s="67">
        <f t="shared" si="0"/>
        <v>0.10533732265225365</v>
      </c>
    </row>
    <row r="81" spans="1:9" ht="13.5">
      <c r="A81" s="11" t="s">
        <v>49</v>
      </c>
      <c r="B81" s="26">
        <v>40000000</v>
      </c>
      <c r="C81" s="5">
        <f>C82</f>
        <v>0</v>
      </c>
      <c r="D81" s="5">
        <f>D82</f>
        <v>3088.6</v>
      </c>
      <c r="E81" s="65" t="s">
        <v>50</v>
      </c>
      <c r="I81" s="46" t="s">
        <v>36</v>
      </c>
    </row>
    <row r="82" spans="1:5" ht="39">
      <c r="A82" s="45" t="s">
        <v>95</v>
      </c>
      <c r="B82" s="13">
        <v>41051000</v>
      </c>
      <c r="C82" s="44">
        <v>0</v>
      </c>
      <c r="D82" s="44">
        <v>3088.6</v>
      </c>
      <c r="E82" s="66" t="s">
        <v>50</v>
      </c>
    </row>
    <row r="83" spans="1:5" ht="13.5">
      <c r="A83" s="11" t="s">
        <v>19</v>
      </c>
      <c r="B83" s="24">
        <v>50000000</v>
      </c>
      <c r="C83" s="2">
        <f>C84</f>
        <v>5615.5</v>
      </c>
      <c r="D83" s="2">
        <f>D84</f>
        <v>7600.8</v>
      </c>
      <c r="E83" s="65">
        <f>D83/C83</f>
        <v>1.3535393108360787</v>
      </c>
    </row>
    <row r="84" spans="1:5" ht="39">
      <c r="A84" s="45" t="s">
        <v>63</v>
      </c>
      <c r="B84" s="16">
        <v>50110000</v>
      </c>
      <c r="C84" s="17">
        <v>5615.5</v>
      </c>
      <c r="D84" s="64">
        <v>7600.8</v>
      </c>
      <c r="E84" s="67">
        <f>D84/C84</f>
        <v>1.3535393108360787</v>
      </c>
    </row>
    <row r="85" spans="1:5" ht="15">
      <c r="A85" s="29" t="s">
        <v>31</v>
      </c>
      <c r="B85" s="30"/>
      <c r="C85" s="27">
        <f>C66+C69+C78+C81+C83</f>
        <v>101425.50000000001</v>
      </c>
      <c r="D85" s="27">
        <f>D66+D69+D78+D81+D83</f>
        <v>211268.3</v>
      </c>
      <c r="E85" s="70">
        <f>D85/C85</f>
        <v>2.0829899778655263</v>
      </c>
    </row>
    <row r="86" spans="1:5" ht="15">
      <c r="A86" s="48" t="s">
        <v>88</v>
      </c>
      <c r="B86" s="30"/>
      <c r="C86" s="27">
        <f>C76+C79+C80+C74</f>
        <v>17494.399999999998</v>
      </c>
      <c r="D86" s="27">
        <f>D76+D79+D80+D74</f>
        <v>21951.3</v>
      </c>
      <c r="E86" s="70">
        <f>D86/C86</f>
        <v>1.2547615236875802</v>
      </c>
    </row>
    <row r="87" spans="1:5" ht="15">
      <c r="A87" s="37" t="s">
        <v>32</v>
      </c>
      <c r="B87" s="38"/>
      <c r="C87" s="39">
        <f>C64+C85</f>
        <v>3141873.6</v>
      </c>
      <c r="D87" s="39">
        <f>D64+D85</f>
        <v>3676789.3000000003</v>
      </c>
      <c r="E87" s="70">
        <f>D87/C87</f>
        <v>1.170253730130964</v>
      </c>
    </row>
    <row r="88" spans="1:5" ht="15">
      <c r="A88" s="11"/>
      <c r="B88" s="57"/>
      <c r="C88" s="27"/>
      <c r="D88" s="27"/>
      <c r="E88" s="27"/>
    </row>
    <row r="89" spans="1:5" ht="13.5">
      <c r="A89" s="40"/>
      <c r="B89" s="1"/>
      <c r="C89" s="71"/>
      <c r="D89" s="71"/>
      <c r="E89" s="8"/>
    </row>
    <row r="90" spans="1:4" ht="13.5">
      <c r="A90" s="40"/>
      <c r="B90" s="42"/>
      <c r="C90" s="71"/>
      <c r="D90" s="71"/>
    </row>
    <row r="91" spans="1:4" ht="12.75">
      <c r="A91" s="31"/>
      <c r="B91" s="32"/>
      <c r="C91" s="72"/>
      <c r="D91" s="72"/>
    </row>
  </sheetData>
  <sheetProtection/>
  <mergeCells count="11">
    <mergeCell ref="A8:E8"/>
    <mergeCell ref="A65:E65"/>
    <mergeCell ref="C89:D89"/>
    <mergeCell ref="C90:D90"/>
    <mergeCell ref="C91:D91"/>
    <mergeCell ref="A4:E4"/>
    <mergeCell ref="A6:A7"/>
    <mergeCell ref="B6:B7"/>
    <mergeCell ref="C6:C7"/>
    <mergeCell ref="D6:D7"/>
    <mergeCell ref="E6:E7"/>
  </mergeCells>
  <printOptions/>
  <pageMargins left="1.01" right="0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7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30.875" style="35" customWidth="1"/>
    <col min="2" max="2" width="11.125" style="10" hidden="1" customWidth="1"/>
    <col min="3" max="3" width="16.625" style="34" customWidth="1"/>
    <col min="4" max="5" width="15.625" style="34" customWidth="1"/>
    <col min="6" max="16384" width="8.875" style="10" customWidth="1"/>
  </cols>
  <sheetData>
    <row r="4" spans="1:6" ht="68.25" customHeight="1">
      <c r="A4" s="77" t="s">
        <v>100</v>
      </c>
      <c r="B4" s="77"/>
      <c r="C4" s="77"/>
      <c r="D4" s="77"/>
      <c r="E4" s="77"/>
      <c r="F4" s="36"/>
    </row>
    <row r="5" spans="1:5" ht="14.25">
      <c r="A5" s="61"/>
      <c r="B5" s="61"/>
      <c r="C5" s="61"/>
      <c r="D5" s="62" t="s">
        <v>85</v>
      </c>
      <c r="E5" s="55" t="s">
        <v>99</v>
      </c>
    </row>
    <row r="6" spans="1:5" ht="12.75" customHeight="1">
      <c r="A6" s="74" t="s">
        <v>48</v>
      </c>
      <c r="B6" s="74" t="s">
        <v>41</v>
      </c>
      <c r="C6" s="75" t="s">
        <v>98</v>
      </c>
      <c r="D6" s="78" t="s">
        <v>97</v>
      </c>
      <c r="E6" s="78" t="s">
        <v>79</v>
      </c>
    </row>
    <row r="7" spans="1:5" ht="24" customHeight="1">
      <c r="A7" s="74"/>
      <c r="B7" s="74"/>
      <c r="C7" s="75"/>
      <c r="D7" s="79"/>
      <c r="E7" s="79" t="s">
        <v>46</v>
      </c>
    </row>
    <row r="8" spans="1:5" ht="13.5">
      <c r="A8" s="11"/>
      <c r="B8" s="24"/>
      <c r="C8" s="2"/>
      <c r="D8" s="2"/>
      <c r="E8" s="53"/>
    </row>
    <row r="9" spans="1:5" ht="13.5">
      <c r="A9" s="45" t="s">
        <v>54</v>
      </c>
      <c r="B9" s="13"/>
      <c r="C9" s="44">
        <v>94497.2</v>
      </c>
      <c r="D9" s="44">
        <v>79643.3</v>
      </c>
      <c r="E9" s="56">
        <f>D9/C9</f>
        <v>0.8428112155704085</v>
      </c>
    </row>
    <row r="10" spans="1:5" ht="13.5">
      <c r="A10" s="45" t="s">
        <v>55</v>
      </c>
      <c r="B10" s="16"/>
      <c r="C10" s="44">
        <v>8967</v>
      </c>
      <c r="D10" s="44">
        <v>118316.2</v>
      </c>
      <c r="E10" s="56">
        <f>D10/C10</f>
        <v>13.194624735139957</v>
      </c>
    </row>
    <row r="11" spans="1:5" ht="15">
      <c r="A11" s="45" t="s">
        <v>56</v>
      </c>
      <c r="B11" s="57"/>
      <c r="C11" s="4">
        <v>0</v>
      </c>
      <c r="D11" s="4">
        <v>0</v>
      </c>
      <c r="E11" s="58" t="s">
        <v>50</v>
      </c>
    </row>
    <row r="12" spans="1:5" ht="13.5">
      <c r="A12" s="40"/>
      <c r="B12" s="1"/>
      <c r="C12" s="71"/>
      <c r="D12" s="71"/>
      <c r="E12" s="41"/>
    </row>
    <row r="13" spans="1:5" ht="13.5">
      <c r="A13" s="59"/>
      <c r="B13" s="42"/>
      <c r="C13" s="71"/>
      <c r="D13" s="71"/>
      <c r="E13" s="41"/>
    </row>
    <row r="14" spans="1:5" ht="23.25" customHeight="1">
      <c r="A14" s="31"/>
      <c r="B14" s="32"/>
      <c r="C14" s="72"/>
      <c r="D14" s="72"/>
      <c r="E14" s="33"/>
    </row>
    <row r="27" ht="12.75">
      <c r="M27" s="46" t="s">
        <v>58</v>
      </c>
    </row>
  </sheetData>
  <sheetProtection/>
  <mergeCells count="9">
    <mergeCell ref="C12:D12"/>
    <mergeCell ref="C13:D13"/>
    <mergeCell ref="C14:D14"/>
    <mergeCell ref="A4:E4"/>
    <mergeCell ref="A6:A7"/>
    <mergeCell ref="B6:B7"/>
    <mergeCell ref="C6:C7"/>
    <mergeCell ref="D6:D7"/>
    <mergeCell ref="E6:E7"/>
  </mergeCells>
  <printOptions/>
  <pageMargins left="1.01" right="0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08_doh1</dc:creator>
  <cp:keywords/>
  <dc:description/>
  <cp:lastModifiedBy>INNA</cp:lastModifiedBy>
  <cp:lastPrinted>2024-02-07T10:32:34Z</cp:lastPrinted>
  <dcterms:created xsi:type="dcterms:W3CDTF">2011-02-09T09:01:46Z</dcterms:created>
  <dcterms:modified xsi:type="dcterms:W3CDTF">2024-02-13T12:31:24Z</dcterms:modified>
  <cp:category/>
  <cp:version/>
  <cp:contentType/>
  <cp:contentStatus/>
</cp:coreProperties>
</file>