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530"/>
  </bookViews>
  <sheets>
    <sheet name="Тернопіль 1200" sheetId="1" r:id="rId1"/>
  </sheets>
  <definedNames>
    <definedName name="_xlnm.Print_Area" localSheetId="0">'Тернопіль 1200'!$A$1:$E$40</definedName>
  </definedNames>
  <calcPr calcId="124519"/>
</workbook>
</file>

<file path=xl/calcChain.xml><?xml version="1.0" encoding="utf-8"?>
<calcChain xmlns="http://schemas.openxmlformats.org/spreadsheetml/2006/main">
  <c r="D26" i="1"/>
  <c r="H32"/>
  <c r="E29"/>
  <c r="E28"/>
  <c r="E20"/>
  <c r="E14"/>
  <c r="E13"/>
  <c r="E24"/>
  <c r="D24"/>
  <c r="D30"/>
  <c r="D40"/>
  <c r="E30"/>
  <c r="E36" l="1"/>
</calcChain>
</file>

<file path=xl/sharedStrings.xml><?xml version="1.0" encoding="utf-8"?>
<sst xmlns="http://schemas.openxmlformats.org/spreadsheetml/2006/main" count="94" uniqueCount="65">
  <si>
    <t>№п/п</t>
  </si>
  <si>
    <t>Показники</t>
  </si>
  <si>
    <t>Одиниця виміру</t>
  </si>
  <si>
    <t>тис.грн. на рік</t>
  </si>
  <si>
    <t>грн./Гкал</t>
  </si>
  <si>
    <t>Структура тарифу на виробництво теплової енергії</t>
  </si>
  <si>
    <t>тис.грн</t>
  </si>
  <si>
    <t>1.1</t>
  </si>
  <si>
    <t>1.2</t>
  </si>
  <si>
    <t>1.3</t>
  </si>
  <si>
    <t>1.4</t>
  </si>
  <si>
    <t>1.1.1</t>
  </si>
  <si>
    <t>1.1.2</t>
  </si>
  <si>
    <t>1.1.3</t>
  </si>
  <si>
    <t>1.1.4</t>
  </si>
  <si>
    <t>1.1.5</t>
  </si>
  <si>
    <t>паливо</t>
  </si>
  <si>
    <t>електроенергія</t>
  </si>
  <si>
    <t>вода для технологічних потреб та водовідведення</t>
  </si>
  <si>
    <t>прямі витрати на оплату праці</t>
  </si>
  <si>
    <t>інші прямі витрати, у т.ч.:</t>
  </si>
  <si>
    <t>Виробнича собівартість, у т.ч.:</t>
  </si>
  <si>
    <t>прямі матеріальні витрати, у т.ч:</t>
  </si>
  <si>
    <t>1.3.1</t>
  </si>
  <si>
    <t>1.3.2</t>
  </si>
  <si>
    <t>1.3.3</t>
  </si>
  <si>
    <t>відрахування на соціальні заходи</t>
  </si>
  <si>
    <t>амортизаційні відрахування</t>
  </si>
  <si>
    <t>інші прямі витрати</t>
  </si>
  <si>
    <t>загальновиробничі витрати, у т.ч.:</t>
  </si>
  <si>
    <t>1.4.2</t>
  </si>
  <si>
    <t>1.4.3</t>
  </si>
  <si>
    <t>витрати на оплату праці</t>
  </si>
  <si>
    <t>інші витрати</t>
  </si>
  <si>
    <t>Адміністративні витрати, у т. ч.:</t>
  </si>
  <si>
    <t>2.1</t>
  </si>
  <si>
    <t>2.2</t>
  </si>
  <si>
    <t>2.3</t>
  </si>
  <si>
    <t>Інші операційні витрати</t>
  </si>
  <si>
    <t>Фінансові витрати</t>
  </si>
  <si>
    <t>Повна собівартість</t>
  </si>
  <si>
    <t>Розрахунковий прибуток, усього, у т.ч.</t>
  </si>
  <si>
    <t>%</t>
  </si>
  <si>
    <t>Гкал</t>
  </si>
  <si>
    <t>Тариф на виробництво теплової енергії</t>
  </si>
  <si>
    <t>грн/Гкал</t>
  </si>
  <si>
    <t>податок на прибуток</t>
  </si>
  <si>
    <t>дивіденди</t>
  </si>
  <si>
    <t>резервний фонд (капітал)</t>
  </si>
  <si>
    <t>на розвиток виробництва (виробничі інвестиції)</t>
  </si>
  <si>
    <t>Рівень рентабельності</t>
  </si>
  <si>
    <t>Обсяг реалізованої теплової енергії власним споживачам</t>
  </si>
  <si>
    <t xml:space="preserve">покупна теплова енергія та собівартість </t>
  </si>
  <si>
    <t>матеріали, запасні частини та інші матеріальні ресурси</t>
  </si>
  <si>
    <t>виробничі послуги</t>
  </si>
  <si>
    <t>інші виробничі витрати</t>
  </si>
  <si>
    <t>Вартість виробництва теплової енергії за відповідним тарифом</t>
  </si>
  <si>
    <t xml:space="preserve">інше використання прибутку </t>
  </si>
  <si>
    <t>7.1</t>
  </si>
  <si>
    <t>7.2</t>
  </si>
  <si>
    <t>7.3</t>
  </si>
  <si>
    <t>7.4</t>
  </si>
  <si>
    <t>7.5</t>
  </si>
  <si>
    <t>Додаток №2</t>
  </si>
  <si>
    <t>котельнею ТОВ "Біоальтернатива" за адресом: м. Тернопіль, вул. Волинська, 40</t>
  </si>
</sst>
</file>

<file path=xl/styles.xml><?xml version="1.0" encoding="utf-8"?>
<styleSheet xmlns="http://schemas.openxmlformats.org/spreadsheetml/2006/main">
  <numFmts count="2">
    <numFmt numFmtId="43" formatCode="_-* #,##0.00_₴_-;\-* #,##0.00_₴_-;_-* &quot;-&quot;??_₴_-;_-@_-"/>
    <numFmt numFmtId="164" formatCode="_-* #,##0.00\ _₴_-;\-* #,##0.00\ _₴_-;_-* &quot;-&quot;??\ _₴_-;_-@_-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0" borderId="0" xfId="0" applyFont="1"/>
    <xf numFmtId="49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1" fontId="3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3" fillId="2" borderId="1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1" fontId="3" fillId="0" borderId="0" xfId="0" applyNumberFormat="1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0" fillId="0" borderId="0" xfId="0" applyNumberFormat="1"/>
    <xf numFmtId="2" fontId="3" fillId="0" borderId="2" xfId="0" applyNumberFormat="1" applyFont="1" applyBorder="1"/>
    <xf numFmtId="2" fontId="1" fillId="2" borderId="1" xfId="0" applyNumberFormat="1" applyFont="1" applyFill="1" applyBorder="1"/>
    <xf numFmtId="2" fontId="0" fillId="0" borderId="1" xfId="0" applyNumberFormat="1" applyBorder="1"/>
    <xf numFmtId="2" fontId="3" fillId="2" borderId="1" xfId="0" applyNumberFormat="1" applyFont="1" applyFill="1" applyBorder="1"/>
    <xf numFmtId="2" fontId="3" fillId="0" borderId="1" xfId="0" applyNumberFormat="1" applyFont="1" applyFill="1" applyBorder="1"/>
    <xf numFmtId="2" fontId="3" fillId="0" borderId="1" xfId="1" applyNumberFormat="1" applyFont="1" applyBorder="1"/>
    <xf numFmtId="2" fontId="3" fillId="0" borderId="1" xfId="0" applyNumberFormat="1" applyFont="1" applyBorder="1"/>
    <xf numFmtId="43" fontId="0" fillId="0" borderId="0" xfId="0" applyNumberFormat="1"/>
    <xf numFmtId="0" fontId="3" fillId="0" borderId="4" xfId="0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120" zoomScaleSheetLayoutView="120" workbookViewId="0">
      <selection activeCell="E40" sqref="E40"/>
    </sheetView>
  </sheetViews>
  <sheetFormatPr defaultRowHeight="15"/>
  <cols>
    <col min="1" max="1" width="8" style="2" customWidth="1"/>
    <col min="2" max="2" width="48" customWidth="1"/>
    <col min="3" max="3" width="11.7109375" style="1" customWidth="1"/>
    <col min="4" max="4" width="16.28515625" customWidth="1"/>
    <col min="5" max="5" width="17.42578125" style="29" customWidth="1"/>
  </cols>
  <sheetData>
    <row r="1" spans="1:5">
      <c r="E1" s="45" t="s">
        <v>63</v>
      </c>
    </row>
    <row r="3" spans="1:5">
      <c r="B3" s="47" t="s">
        <v>5</v>
      </c>
      <c r="C3" s="48"/>
      <c r="D3" s="48"/>
      <c r="E3" s="48"/>
    </row>
    <row r="4" spans="1:5">
      <c r="B4" s="48" t="s">
        <v>64</v>
      </c>
      <c r="C4" s="48"/>
      <c r="D4" s="48"/>
      <c r="E4" s="48"/>
    </row>
    <row r="5" spans="1:5" ht="15.75" thickBot="1"/>
    <row r="6" spans="1:5" ht="0.75" customHeight="1">
      <c r="A6" s="53" t="s">
        <v>0</v>
      </c>
      <c r="B6" s="49" t="s">
        <v>1</v>
      </c>
      <c r="C6" s="51" t="s">
        <v>2</v>
      </c>
      <c r="D6" s="55"/>
      <c r="E6" s="56"/>
    </row>
    <row r="7" spans="1:5" ht="42" customHeight="1" thickBot="1">
      <c r="A7" s="54"/>
      <c r="B7" s="50"/>
      <c r="C7" s="52"/>
      <c r="D7" s="38" t="s">
        <v>3</v>
      </c>
      <c r="E7" s="39" t="s">
        <v>4</v>
      </c>
    </row>
    <row r="8" spans="1:5" ht="15.75" thickBot="1">
      <c r="A8" s="40">
        <v>1</v>
      </c>
      <c r="B8" s="41">
        <v>2</v>
      </c>
      <c r="C8" s="42">
        <v>3</v>
      </c>
      <c r="D8" s="43">
        <v>4</v>
      </c>
      <c r="E8" s="44">
        <v>5</v>
      </c>
    </row>
    <row r="9" spans="1:5" s="15" customFormat="1" ht="15.75">
      <c r="A9" s="12">
        <v>1</v>
      </c>
      <c r="B9" s="13" t="s">
        <v>21</v>
      </c>
      <c r="C9" s="14" t="s">
        <v>6</v>
      </c>
      <c r="D9" s="30">
        <v>2298.48</v>
      </c>
      <c r="E9" s="30">
        <v>1309.67</v>
      </c>
    </row>
    <row r="10" spans="1:5" s="5" customFormat="1">
      <c r="A10" s="6" t="s">
        <v>7</v>
      </c>
      <c r="B10" s="7" t="s">
        <v>22</v>
      </c>
      <c r="C10" s="8" t="s">
        <v>6</v>
      </c>
      <c r="D10" s="31">
        <v>1737.26</v>
      </c>
      <c r="E10" s="31">
        <v>989.89</v>
      </c>
    </row>
    <row r="11" spans="1:5">
      <c r="A11" s="10" t="s">
        <v>11</v>
      </c>
      <c r="B11" s="4" t="s">
        <v>16</v>
      </c>
      <c r="C11" s="9" t="s">
        <v>6</v>
      </c>
      <c r="D11" s="32">
        <v>1513.69</v>
      </c>
      <c r="E11" s="32">
        <v>862.5</v>
      </c>
    </row>
    <row r="12" spans="1:5">
      <c r="A12" s="10" t="s">
        <v>12</v>
      </c>
      <c r="B12" s="4" t="s">
        <v>17</v>
      </c>
      <c r="C12" s="9" t="s">
        <v>6</v>
      </c>
      <c r="D12" s="32">
        <v>213.67</v>
      </c>
      <c r="E12" s="32">
        <v>121.79</v>
      </c>
    </row>
    <row r="13" spans="1:5">
      <c r="A13" s="10" t="s">
        <v>13</v>
      </c>
      <c r="B13" s="4" t="s">
        <v>52</v>
      </c>
      <c r="C13" s="9" t="s">
        <v>6</v>
      </c>
      <c r="D13" s="32">
        <v>0</v>
      </c>
      <c r="E13" s="32">
        <f>D13/D39*1000</f>
        <v>0</v>
      </c>
    </row>
    <row r="14" spans="1:5">
      <c r="A14" s="10" t="s">
        <v>14</v>
      </c>
      <c r="B14" s="4" t="s">
        <v>18</v>
      </c>
      <c r="C14" s="9" t="s">
        <v>6</v>
      </c>
      <c r="D14" s="32">
        <v>0</v>
      </c>
      <c r="E14" s="32">
        <f>D14/D39*1000</f>
        <v>0</v>
      </c>
    </row>
    <row r="15" spans="1:5" ht="30">
      <c r="A15" s="10" t="s">
        <v>15</v>
      </c>
      <c r="B15" s="11" t="s">
        <v>53</v>
      </c>
      <c r="C15" s="9" t="s">
        <v>6</v>
      </c>
      <c r="D15" s="32">
        <v>9.9</v>
      </c>
      <c r="E15" s="32">
        <v>5.64</v>
      </c>
    </row>
    <row r="16" spans="1:5" s="5" customFormat="1">
      <c r="A16" s="6" t="s">
        <v>8</v>
      </c>
      <c r="B16" s="7" t="s">
        <v>19</v>
      </c>
      <c r="C16" s="8" t="s">
        <v>6</v>
      </c>
      <c r="D16" s="31">
        <v>296.89999999999998</v>
      </c>
      <c r="E16" s="31">
        <v>169.17</v>
      </c>
    </row>
    <row r="17" spans="1:8" s="5" customFormat="1">
      <c r="A17" s="6" t="s">
        <v>9</v>
      </c>
      <c r="B17" s="7" t="s">
        <v>20</v>
      </c>
      <c r="C17" s="8" t="s">
        <v>6</v>
      </c>
      <c r="D17" s="31">
        <v>132.5</v>
      </c>
      <c r="E17" s="31">
        <v>75.5</v>
      </c>
    </row>
    <row r="18" spans="1:8">
      <c r="A18" s="10" t="s">
        <v>23</v>
      </c>
      <c r="B18" s="4" t="s">
        <v>26</v>
      </c>
      <c r="C18" s="9" t="s">
        <v>6</v>
      </c>
      <c r="D18" s="32">
        <v>65.099999999999994</v>
      </c>
      <c r="E18" s="32">
        <v>37.21</v>
      </c>
    </row>
    <row r="19" spans="1:8">
      <c r="A19" s="10" t="s">
        <v>24</v>
      </c>
      <c r="B19" s="4" t="s">
        <v>27</v>
      </c>
      <c r="C19" s="9" t="s">
        <v>6</v>
      </c>
      <c r="D19" s="32">
        <v>67.2</v>
      </c>
      <c r="E19" s="32">
        <v>38.29</v>
      </c>
    </row>
    <row r="20" spans="1:8">
      <c r="A20" s="10" t="s">
        <v>25</v>
      </c>
      <c r="B20" s="4" t="s">
        <v>28</v>
      </c>
      <c r="C20" s="9" t="s">
        <v>6</v>
      </c>
      <c r="D20" s="32"/>
      <c r="E20" s="32">
        <f>D20/D39*1000</f>
        <v>0</v>
      </c>
    </row>
    <row r="21" spans="1:8" s="5" customFormat="1">
      <c r="A21" s="6" t="s">
        <v>10</v>
      </c>
      <c r="B21" s="7" t="s">
        <v>29</v>
      </c>
      <c r="C21" s="8" t="s">
        <v>6</v>
      </c>
      <c r="D21" s="31">
        <v>131.82</v>
      </c>
      <c r="E21" s="31">
        <v>75.11</v>
      </c>
    </row>
    <row r="22" spans="1:8">
      <c r="A22" s="10" t="s">
        <v>30</v>
      </c>
      <c r="B22" s="4" t="s">
        <v>54</v>
      </c>
      <c r="C22" s="9" t="s">
        <v>6</v>
      </c>
      <c r="D22" s="32">
        <v>4.5999999999999996</v>
      </c>
      <c r="E22" s="32">
        <v>2.62</v>
      </c>
    </row>
    <row r="23" spans="1:8">
      <c r="A23" s="10" t="s">
        <v>31</v>
      </c>
      <c r="B23" s="4" t="s">
        <v>55</v>
      </c>
      <c r="C23" s="9" t="s">
        <v>6</v>
      </c>
      <c r="D23" s="32">
        <v>127.22</v>
      </c>
      <c r="E23" s="32">
        <v>72.48</v>
      </c>
    </row>
    <row r="24" spans="1:8" s="15" customFormat="1" ht="15.75">
      <c r="A24" s="19">
        <v>2</v>
      </c>
      <c r="B24" s="20" t="s">
        <v>34</v>
      </c>
      <c r="C24" s="21" t="s">
        <v>6</v>
      </c>
      <c r="D24" s="33">
        <f>D25+D26+D27</f>
        <v>83.149199999999993</v>
      </c>
      <c r="E24" s="33">
        <f>E25+E26+E27</f>
        <v>47.38</v>
      </c>
    </row>
    <row r="25" spans="1:8" ht="15.75">
      <c r="A25" s="22" t="s">
        <v>35</v>
      </c>
      <c r="B25" s="4" t="s">
        <v>32</v>
      </c>
      <c r="C25" s="9" t="s">
        <v>6</v>
      </c>
      <c r="D25" s="32">
        <v>52.86</v>
      </c>
      <c r="E25" s="32">
        <v>30.12</v>
      </c>
    </row>
    <row r="26" spans="1:8" ht="15.75">
      <c r="A26" s="22" t="s">
        <v>36</v>
      </c>
      <c r="B26" s="4" t="s">
        <v>26</v>
      </c>
      <c r="C26" s="9" t="s">
        <v>6</v>
      </c>
      <c r="D26" s="32">
        <f>D25*22%</f>
        <v>11.629199999999999</v>
      </c>
      <c r="E26" s="32">
        <v>6.63</v>
      </c>
    </row>
    <row r="27" spans="1:8" ht="15.75">
      <c r="A27" s="22" t="s">
        <v>37</v>
      </c>
      <c r="B27" s="4" t="s">
        <v>33</v>
      </c>
      <c r="C27" s="9" t="s">
        <v>6</v>
      </c>
      <c r="D27" s="32">
        <v>18.66</v>
      </c>
      <c r="E27" s="32">
        <v>10.63</v>
      </c>
    </row>
    <row r="28" spans="1:8" ht="15.75">
      <c r="A28" s="16">
        <v>3</v>
      </c>
      <c r="B28" s="17" t="s">
        <v>38</v>
      </c>
      <c r="C28" s="9" t="s">
        <v>6</v>
      </c>
      <c r="D28" s="32">
        <v>0</v>
      </c>
      <c r="E28" s="32">
        <f>D28/D39*1000</f>
        <v>0</v>
      </c>
    </row>
    <row r="29" spans="1:8" ht="15.75">
      <c r="A29" s="16">
        <v>4</v>
      </c>
      <c r="B29" s="17" t="s">
        <v>39</v>
      </c>
      <c r="C29" s="9" t="s">
        <v>6</v>
      </c>
      <c r="D29" s="32">
        <v>0</v>
      </c>
      <c r="E29" s="32">
        <f>D29/D39*1000</f>
        <v>0</v>
      </c>
    </row>
    <row r="30" spans="1:8" ht="15.75">
      <c r="A30" s="19">
        <v>5</v>
      </c>
      <c r="B30" s="20" t="s">
        <v>40</v>
      </c>
      <c r="C30" s="3" t="s">
        <v>6</v>
      </c>
      <c r="D30" s="31">
        <f>D29+D28+D9+D24</f>
        <v>2381.6291999999999</v>
      </c>
      <c r="E30" s="31">
        <f>E29+E28+E9+E24</f>
        <v>1357.0500000000002</v>
      </c>
    </row>
    <row r="31" spans="1:8" s="5" customFormat="1" ht="15.75">
      <c r="A31" s="19">
        <v>7</v>
      </c>
      <c r="B31" s="20" t="s">
        <v>41</v>
      </c>
      <c r="C31" s="8" t="s">
        <v>6</v>
      </c>
      <c r="D31" s="31">
        <v>259.77</v>
      </c>
      <c r="E31" s="31">
        <v>148.01</v>
      </c>
    </row>
    <row r="32" spans="1:8">
      <c r="A32" s="10" t="s">
        <v>58</v>
      </c>
      <c r="B32" s="4" t="s">
        <v>46</v>
      </c>
      <c r="C32" s="9" t="s">
        <v>6</v>
      </c>
      <c r="D32" s="32">
        <v>46.76</v>
      </c>
      <c r="E32" s="32">
        <v>26.64</v>
      </c>
      <c r="G32" s="37"/>
      <c r="H32" s="37">
        <f>G32/D39*1000</f>
        <v>0</v>
      </c>
    </row>
    <row r="33" spans="1:8">
      <c r="A33" s="10" t="s">
        <v>59</v>
      </c>
      <c r="B33" s="4" t="s">
        <v>47</v>
      </c>
      <c r="C33" s="9" t="s">
        <v>6</v>
      </c>
      <c r="D33" s="32"/>
      <c r="E33" s="32"/>
    </row>
    <row r="34" spans="1:8">
      <c r="A34" s="23" t="s">
        <v>60</v>
      </c>
      <c r="B34" s="4" t="s">
        <v>48</v>
      </c>
      <c r="C34" s="9" t="s">
        <v>6</v>
      </c>
      <c r="D34" s="32"/>
      <c r="E34" s="32"/>
    </row>
    <row r="35" spans="1:8">
      <c r="A35" s="23" t="s">
        <v>61</v>
      </c>
      <c r="B35" s="4" t="s">
        <v>49</v>
      </c>
      <c r="C35" s="9" t="s">
        <v>6</v>
      </c>
      <c r="D35" s="32"/>
      <c r="E35" s="32"/>
    </row>
    <row r="36" spans="1:8">
      <c r="A36" s="23" t="s">
        <v>62</v>
      </c>
      <c r="B36" s="4" t="s">
        <v>57</v>
      </c>
      <c r="C36" s="9" t="s">
        <v>6</v>
      </c>
      <c r="D36" s="32">
        <v>213.01</v>
      </c>
      <c r="E36" s="32">
        <f>E31-E32</f>
        <v>121.36999999999999</v>
      </c>
      <c r="G36" s="37"/>
    </row>
    <row r="37" spans="1:8" s="5" customFormat="1" ht="30" customHeight="1">
      <c r="A37" s="26">
        <v>8</v>
      </c>
      <c r="B37" s="27" t="s">
        <v>56</v>
      </c>
      <c r="C37" s="28" t="s">
        <v>6</v>
      </c>
      <c r="D37" s="46">
        <v>2641.4</v>
      </c>
      <c r="E37" s="34"/>
    </row>
    <row r="38" spans="1:8" ht="15.75">
      <c r="A38" s="24">
        <v>9</v>
      </c>
      <c r="B38" s="17" t="s">
        <v>44</v>
      </c>
      <c r="C38" s="18" t="s">
        <v>45</v>
      </c>
      <c r="D38" s="36"/>
      <c r="E38" s="35">
        <v>1505.07</v>
      </c>
      <c r="H38" s="37"/>
    </row>
    <row r="39" spans="1:8" ht="31.5" customHeight="1">
      <c r="A39" s="16">
        <v>10</v>
      </c>
      <c r="B39" s="25" t="s">
        <v>51</v>
      </c>
      <c r="C39" s="18" t="s">
        <v>43</v>
      </c>
      <c r="D39" s="36">
        <v>1755</v>
      </c>
      <c r="E39" s="36"/>
    </row>
    <row r="40" spans="1:8" ht="15.75">
      <c r="A40" s="16">
        <v>11</v>
      </c>
      <c r="B40" s="17" t="s">
        <v>50</v>
      </c>
      <c r="C40" s="18" t="s">
        <v>42</v>
      </c>
      <c r="D40" s="36">
        <f>(D37/D30*100)-100</f>
        <v>10.907273054932332</v>
      </c>
      <c r="E40" s="36"/>
    </row>
  </sheetData>
  <mergeCells count="6">
    <mergeCell ref="B3:E3"/>
    <mergeCell ref="B4:E4"/>
    <mergeCell ref="B6:B7"/>
    <mergeCell ref="C6:C7"/>
    <mergeCell ref="A6:A7"/>
    <mergeCell ref="D6:E6"/>
  </mergeCells>
  <phoneticPr fontId="0" type="noConversion"/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Тернопіль 1200</vt:lpstr>
      <vt:lpstr>'Тернопіль 1200'!Область_печати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d07-Hnatyshyn</cp:lastModifiedBy>
  <cp:lastPrinted>2017-10-23T17:00:44Z</cp:lastPrinted>
  <dcterms:created xsi:type="dcterms:W3CDTF">2017-08-01T08:53:07Z</dcterms:created>
  <dcterms:modified xsi:type="dcterms:W3CDTF">2018-09-13T08:40:14Z</dcterms:modified>
</cp:coreProperties>
</file>