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17-Korchak.MVK\Desktop\"/>
    </mc:Choice>
  </mc:AlternateContent>
  <bookViews>
    <workbookView xWindow="0" yWindow="0" windowWidth="20730" windowHeight="1102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15" i="1"/>
  <c r="D7" i="1"/>
  <c r="D6" i="1" s="1"/>
  <c r="D20" i="1" l="1"/>
  <c r="D24" i="1" s="1"/>
  <c r="D26" i="1" s="1"/>
  <c r="D28" i="1" s="1"/>
</calcChain>
</file>

<file path=xl/sharedStrings.xml><?xml version="1.0" encoding="utf-8"?>
<sst xmlns="http://schemas.openxmlformats.org/spreadsheetml/2006/main" count="55" uniqueCount="34">
  <si>
    <t>Пробіг рухомого складу(тис.маш.км)</t>
  </si>
  <si>
    <t>Прямі витрати</t>
  </si>
  <si>
    <t>В т.ч.електроенергія</t>
  </si>
  <si>
    <t>Витрати на оплату праці(водії-конд.)</t>
  </si>
  <si>
    <t>Нарахув.на оплату праці(22%)</t>
  </si>
  <si>
    <t>Інші прямі витрати (СРС,мех.)</t>
  </si>
  <si>
    <t>В т.ч.оплата праці рем.персоналу</t>
  </si>
  <si>
    <t>Нарахув.на оплату праці (22%)</t>
  </si>
  <si>
    <t>Амортизація</t>
  </si>
  <si>
    <t>Витрати на огляд,ремонт) тис.грн. </t>
  </si>
  <si>
    <t>Загальновиробн.витрати</t>
  </si>
  <si>
    <t>-на утрим.апаратуупр.виробн.), тис.грн.</t>
  </si>
  <si>
    <t>-на обслуг.виробн.процесом (вода,медогляд,страхув.</t>
  </si>
  <si>
    <t>утрим.будівель) тис.грн.              </t>
  </si>
  <si>
    <t>Виробнича собівартість(тис.грн)</t>
  </si>
  <si>
    <t>Адміністративні витрати (в т.ч.з/п)</t>
  </si>
  <si>
    <t>Витрати на збут(інформ.посл.,реаліз.проїз.)</t>
  </si>
  <si>
    <t>Інші операц.витрати (пільг.пенсії)</t>
  </si>
  <si>
    <t>Планова собівартість(тис.грн.)</t>
  </si>
  <si>
    <t>Тариф «Електротрансу»:</t>
  </si>
  <si>
    <t>Послуги оператора 5%</t>
  </si>
  <si>
    <t>Рентабельність 10%</t>
  </si>
  <si>
    <t>Найменування показників</t>
  </si>
  <si>
    <t>од.виміру</t>
  </si>
  <si>
    <t>До плану 2018 року по даних АСООП</t>
  </si>
  <si>
    <t xml:space="preserve">РОЗРАХУНОК   тарифу  на  послуги  з перевезення пасажирів електричним </t>
  </si>
  <si>
    <t xml:space="preserve"> транспортом  в м.Тернополі.</t>
  </si>
  <si>
    <t>тис.маш.км</t>
  </si>
  <si>
    <t>тис.грн.</t>
  </si>
  <si>
    <t>тис.пас.</t>
  </si>
  <si>
    <t>грн.</t>
  </si>
  <si>
    <t>Прогнозна к-ть пасажирів</t>
  </si>
  <si>
    <r>
      <t>-інші податки і збори</t>
    </r>
    <r>
      <rPr>
        <sz val="14"/>
        <color rgb="FF000000"/>
        <rFont val="Calibri"/>
        <family val="2"/>
        <charset val="204"/>
        <scheme val="minor"/>
      </rPr>
      <t> </t>
    </r>
  </si>
  <si>
    <r>
      <t>Чистий дохід</t>
    </r>
    <r>
      <rPr>
        <sz val="14"/>
        <color theme="1"/>
        <rFont val="Calibri"/>
        <family val="2"/>
        <charset val="204"/>
        <scheme val="minor"/>
      </rPr>
      <t xml:space="preserve"> від інших видів діяльності (тис.грн.)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</si>
</sst>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FFFF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 wrapText="1"/>
    </xf>
    <xf numFmtId="9" fontId="1" fillId="2" borderId="1" xfId="0" applyNumberFormat="1" applyFont="1" applyFill="1" applyBorder="1" applyAlignment="1">
      <alignment horizontal="justify" wrapText="1"/>
    </xf>
    <xf numFmtId="4" fontId="3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abSelected="1" topLeftCell="A22" workbookViewId="0">
      <selection activeCell="B6" sqref="B6:B8"/>
    </sheetView>
  </sheetViews>
  <sheetFormatPr defaultRowHeight="18.75" x14ac:dyDescent="0.3"/>
  <cols>
    <col min="2" max="2" width="31.5703125" style="1" customWidth="1"/>
    <col min="3" max="7" width="20.7109375" style="1" customWidth="1"/>
  </cols>
  <sheetData>
    <row r="2" spans="2:5" x14ac:dyDescent="0.3">
      <c r="B2" s="2" t="s">
        <v>25</v>
      </c>
      <c r="C2" s="2"/>
      <c r="D2" s="2"/>
      <c r="E2" s="2"/>
    </row>
    <row r="3" spans="2:5" x14ac:dyDescent="0.3">
      <c r="B3" s="2" t="s">
        <v>26</v>
      </c>
      <c r="C3" s="2"/>
      <c r="D3" s="3"/>
      <c r="E3" s="2"/>
    </row>
    <row r="4" spans="2:5" ht="56.25" x14ac:dyDescent="0.3">
      <c r="B4" s="4" t="s">
        <v>22</v>
      </c>
      <c r="C4" s="4" t="s">
        <v>23</v>
      </c>
      <c r="D4" s="5" t="s">
        <v>24</v>
      </c>
      <c r="E4" s="2"/>
    </row>
    <row r="5" spans="2:5" ht="37.5" x14ac:dyDescent="0.3">
      <c r="B5" s="6" t="s">
        <v>0</v>
      </c>
      <c r="C5" s="4" t="s">
        <v>27</v>
      </c>
      <c r="D5" s="7">
        <v>2616.1</v>
      </c>
      <c r="E5" s="2"/>
    </row>
    <row r="6" spans="2:5" x14ac:dyDescent="0.3">
      <c r="B6" s="6" t="s">
        <v>1</v>
      </c>
      <c r="C6" s="4" t="s">
        <v>28</v>
      </c>
      <c r="D6" s="7">
        <f>D7+D8+D9</f>
        <v>58096.392</v>
      </c>
      <c r="E6" s="2"/>
    </row>
    <row r="7" spans="2:5" x14ac:dyDescent="0.3">
      <c r="B7" s="6" t="s">
        <v>2</v>
      </c>
      <c r="C7" s="4" t="s">
        <v>28</v>
      </c>
      <c r="D7" s="7">
        <f>22316*113.7%</f>
        <v>25373.292000000001</v>
      </c>
      <c r="E7" s="2"/>
    </row>
    <row r="8" spans="2:5" ht="37.5" x14ac:dyDescent="0.3">
      <c r="B8" s="6" t="s">
        <v>3</v>
      </c>
      <c r="C8" s="4" t="s">
        <v>28</v>
      </c>
      <c r="D8" s="7">
        <v>26822.2</v>
      </c>
      <c r="E8" s="2"/>
    </row>
    <row r="9" spans="2:5" ht="37.5" x14ac:dyDescent="0.3">
      <c r="B9" s="6" t="s">
        <v>4</v>
      </c>
      <c r="C9" s="4" t="s">
        <v>28</v>
      </c>
      <c r="D9" s="7">
        <v>5900.9</v>
      </c>
      <c r="E9" s="2"/>
    </row>
    <row r="10" spans="2:5" ht="37.5" x14ac:dyDescent="0.3">
      <c r="B10" s="6" t="s">
        <v>5</v>
      </c>
      <c r="C10" s="4" t="s">
        <v>28</v>
      </c>
      <c r="D10" s="7">
        <v>31239.5</v>
      </c>
      <c r="E10" s="2"/>
    </row>
    <row r="11" spans="2:5" ht="37.5" x14ac:dyDescent="0.3">
      <c r="B11" s="6" t="s">
        <v>6</v>
      </c>
      <c r="C11" s="4" t="s">
        <v>28</v>
      </c>
      <c r="D11" s="7">
        <v>17642.099999999999</v>
      </c>
      <c r="E11" s="2"/>
    </row>
    <row r="12" spans="2:5" ht="37.5" x14ac:dyDescent="0.3">
      <c r="B12" s="6" t="s">
        <v>7</v>
      </c>
      <c r="C12" s="4" t="s">
        <v>28</v>
      </c>
      <c r="D12" s="7">
        <v>3881.26</v>
      </c>
      <c r="E12" s="2"/>
    </row>
    <row r="13" spans="2:5" x14ac:dyDescent="0.3">
      <c r="B13" s="6" t="s">
        <v>8</v>
      </c>
      <c r="C13" s="4" t="s">
        <v>28</v>
      </c>
      <c r="D13" s="7">
        <v>3240</v>
      </c>
      <c r="E13" s="2"/>
    </row>
    <row r="14" spans="2:5" ht="37.5" x14ac:dyDescent="0.3">
      <c r="B14" s="6" t="s">
        <v>9</v>
      </c>
      <c r="C14" s="4" t="s">
        <v>28</v>
      </c>
      <c r="D14" s="7">
        <v>714.8</v>
      </c>
      <c r="E14" s="2"/>
    </row>
    <row r="15" spans="2:5" x14ac:dyDescent="0.3">
      <c r="B15" s="6" t="s">
        <v>10</v>
      </c>
      <c r="C15" s="4" t="s">
        <v>28</v>
      </c>
      <c r="D15" s="7">
        <f>D16+D17+D18+D19</f>
        <v>7966.2</v>
      </c>
      <c r="E15" s="2"/>
    </row>
    <row r="16" spans="2:5" ht="56.25" x14ac:dyDescent="0.3">
      <c r="B16" s="6" t="s">
        <v>11</v>
      </c>
      <c r="C16" s="4" t="s">
        <v>28</v>
      </c>
      <c r="D16" s="7">
        <v>7047.7</v>
      </c>
      <c r="E16" s="2"/>
    </row>
    <row r="17" spans="2:5" ht="56.25" x14ac:dyDescent="0.3">
      <c r="B17" s="6" t="s">
        <v>12</v>
      </c>
      <c r="C17" s="4" t="s">
        <v>28</v>
      </c>
      <c r="D17" s="7">
        <v>918.5</v>
      </c>
      <c r="E17" s="2"/>
    </row>
    <row r="18" spans="2:5" ht="37.5" x14ac:dyDescent="0.3">
      <c r="B18" s="6" t="s">
        <v>13</v>
      </c>
      <c r="C18" s="4" t="s">
        <v>28</v>
      </c>
      <c r="D18" s="7">
        <v>0</v>
      </c>
      <c r="E18" s="2"/>
    </row>
    <row r="19" spans="2:5" x14ac:dyDescent="0.3">
      <c r="B19" s="8" t="s">
        <v>32</v>
      </c>
      <c r="C19" s="4" t="s">
        <v>28</v>
      </c>
      <c r="D19" s="9">
        <v>0</v>
      </c>
      <c r="E19" s="2"/>
    </row>
    <row r="20" spans="2:5" ht="37.5" x14ac:dyDescent="0.3">
      <c r="B20" s="6" t="s">
        <v>14</v>
      </c>
      <c r="C20" s="4" t="s">
        <v>28</v>
      </c>
      <c r="D20" s="9">
        <f>D6+D10+D15</f>
        <v>97302.09199999999</v>
      </c>
      <c r="E20" s="2"/>
    </row>
    <row r="21" spans="2:5" ht="37.5" x14ac:dyDescent="0.3">
      <c r="B21" s="8" t="s">
        <v>15</v>
      </c>
      <c r="C21" s="4" t="s">
        <v>28</v>
      </c>
      <c r="D21" s="9">
        <v>10360.799999999999</v>
      </c>
      <c r="E21" s="2"/>
    </row>
    <row r="22" spans="2:5" ht="56.25" x14ac:dyDescent="0.3">
      <c r="B22" s="8" t="s">
        <v>16</v>
      </c>
      <c r="C22" s="4" t="s">
        <v>28</v>
      </c>
      <c r="D22" s="9">
        <v>3437.9</v>
      </c>
      <c r="E22" s="2"/>
    </row>
    <row r="23" spans="2:5" ht="37.5" x14ac:dyDescent="0.3">
      <c r="B23" s="8" t="s">
        <v>17</v>
      </c>
      <c r="C23" s="4" t="s">
        <v>28</v>
      </c>
      <c r="D23" s="9">
        <v>2164.6999999999998</v>
      </c>
      <c r="E23" s="2"/>
    </row>
    <row r="24" spans="2:5" ht="37.5" x14ac:dyDescent="0.3">
      <c r="B24" s="8" t="s">
        <v>18</v>
      </c>
      <c r="C24" s="4" t="s">
        <v>28</v>
      </c>
      <c r="D24" s="9">
        <f>D20+D21+D22+D23</f>
        <v>113265.49199999998</v>
      </c>
      <c r="E24" s="2"/>
    </row>
    <row r="25" spans="2:5" x14ac:dyDescent="0.3">
      <c r="B25" s="8" t="s">
        <v>20</v>
      </c>
      <c r="C25" s="4" t="s">
        <v>28</v>
      </c>
      <c r="D25" s="9">
        <f>24100*5*5%</f>
        <v>6025</v>
      </c>
      <c r="E25" s="2"/>
    </row>
    <row r="26" spans="2:5" x14ac:dyDescent="0.3">
      <c r="B26" s="10" t="s">
        <v>21</v>
      </c>
      <c r="C26" s="4" t="s">
        <v>28</v>
      </c>
      <c r="D26" s="11">
        <f>(D24+D25)*110%</f>
        <v>131219.54120000001</v>
      </c>
      <c r="E26" s="2"/>
    </row>
    <row r="27" spans="2:5" x14ac:dyDescent="0.3">
      <c r="B27" s="10" t="s">
        <v>31</v>
      </c>
      <c r="C27" s="4" t="s">
        <v>29</v>
      </c>
      <c r="D27" s="11">
        <v>17000</v>
      </c>
      <c r="E27" s="2"/>
    </row>
    <row r="28" spans="2:5" x14ac:dyDescent="0.3">
      <c r="B28" s="10" t="s">
        <v>19</v>
      </c>
      <c r="C28" s="4" t="s">
        <v>30</v>
      </c>
      <c r="D28" s="11">
        <f>(D26-D29)/17000</f>
        <v>7.6007553647058828</v>
      </c>
      <c r="E28" s="2"/>
    </row>
    <row r="29" spans="2:5" ht="37.5" x14ac:dyDescent="0.3">
      <c r="B29" s="12" t="s">
        <v>33</v>
      </c>
      <c r="C29" s="4" t="s">
        <v>28</v>
      </c>
      <c r="D29" s="9">
        <v>2006.7</v>
      </c>
      <c r="E29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d12-Salyk</dc:creator>
  <cp:lastModifiedBy>d17-Korchak</cp:lastModifiedBy>
  <dcterms:created xsi:type="dcterms:W3CDTF">2018-11-04T18:55:44Z</dcterms:created>
  <dcterms:modified xsi:type="dcterms:W3CDTF">2018-11-05T10:18:12Z</dcterms:modified>
</cp:coreProperties>
</file>