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Лист1" sheetId="1" r:id="rId1"/>
  </sheets>
  <definedNames>
    <definedName name="_xlnm.Print_Area" localSheetId="0">'Лист1'!$A$1:$I$86</definedName>
  </definedNames>
  <calcPr fullCalcOnLoad="1"/>
</workbook>
</file>

<file path=xl/sharedStrings.xml><?xml version="1.0" encoding="utf-8"?>
<sst xmlns="http://schemas.openxmlformats.org/spreadsheetml/2006/main" count="326" uniqueCount="130">
  <si>
    <t>від ____________ №______</t>
  </si>
  <si>
    <t>ПЕРЕЛІК</t>
  </si>
  <si>
    <t>проводитися за рахунок бюджету розвитку</t>
  </si>
  <si>
    <t>тис.грн.</t>
  </si>
  <si>
    <t>Всього</t>
  </si>
  <si>
    <t>КВК</t>
  </si>
  <si>
    <t>Назва головного розпорядника коштів</t>
  </si>
  <si>
    <t>Назва об"єкту відповідно до проектно-кошторисної документації</t>
  </si>
  <si>
    <t>Загальний обсяг фінансування будівництва (інших капітальних видатків)</t>
  </si>
  <si>
    <t xml:space="preserve"> </t>
  </si>
  <si>
    <t>КТКВ</t>
  </si>
  <si>
    <t>Назва  коду тимчасової класифікації видатків та кредитування місцевого бюджету</t>
  </si>
  <si>
    <t xml:space="preserve">Внесені зміни </t>
  </si>
  <si>
    <t>Додаток</t>
  </si>
  <si>
    <t>С.В.Надал</t>
  </si>
  <si>
    <t xml:space="preserve">Затверджено </t>
  </si>
  <si>
    <t xml:space="preserve">Міський голова </t>
  </si>
  <si>
    <t>ВСЬОГО</t>
  </si>
  <si>
    <t>до рішення  міської ради</t>
  </si>
  <si>
    <t>Надання загальної  середньої освіти загальноосвітніми   навчальними закладами  ( в т.ч. школою-дитячим садком, інтернатом  при школі), спеціалізованими  школами, ліцеями, гімназіями, колегіумами</t>
  </si>
  <si>
    <t>Внески до статутного капіталу суб"єктів господарювання</t>
  </si>
  <si>
    <t>Відділ   охорони здоров'я  та медичного забезпечення</t>
  </si>
  <si>
    <t xml:space="preserve">Управління культури і мистецтв </t>
  </si>
  <si>
    <t xml:space="preserve">Управління обліку та контролю за використанням  комунального  майна </t>
  </si>
  <si>
    <t xml:space="preserve">Фінансове управління </t>
  </si>
  <si>
    <t xml:space="preserve">об'єктів, видатки на які у 2018 р. будуть </t>
  </si>
  <si>
    <t>0117350</t>
  </si>
  <si>
    <t>Розроблення схем планування та забудови територій (містобудівної документації)</t>
  </si>
  <si>
    <t>0110000</t>
  </si>
  <si>
    <t xml:space="preserve">Міська рада </t>
  </si>
  <si>
    <t>Заходи запобігання та ліквідації надзвичайних ситуацій та наслідків стихійного лиха</t>
  </si>
  <si>
    <t>Капітальні видатки відповідно до Програми  захисту населення і територій  м.Тернополя  від надзвичайних ситуацій техногенного та природного характеру на 2016-2018роки</t>
  </si>
  <si>
    <t>0710000</t>
  </si>
  <si>
    <t>Багатопрофільна стаціонарна медична допомога  населенню</t>
  </si>
  <si>
    <t>Комунальному некомерційному підприємству " Тернопільська комунальна лікарня № 2"  на капітальний ремонт приміщень</t>
  </si>
  <si>
    <t>0712111</t>
  </si>
  <si>
    <t>0810000</t>
  </si>
  <si>
    <t>Управління соціальної політики</t>
  </si>
  <si>
    <t>Керівництво і управління у відповідній сфері у містах (місті Києві), селищах, селах, об’єднаних територіальних громадах</t>
  </si>
  <si>
    <t>Придбання обладнання</t>
  </si>
  <si>
    <t>0610000</t>
  </si>
  <si>
    <t>Управління освіти і науки</t>
  </si>
  <si>
    <t>0611010</t>
  </si>
  <si>
    <t>Надання дошкільної  освіти</t>
  </si>
  <si>
    <t>ТДНЗ №5 Тернопільської міської ради на капітальний ремонт будівлі</t>
  </si>
  <si>
    <t>ТДНЗ №36 Тернопільської міської ради на капітальний ремонт будівлі</t>
  </si>
  <si>
    <t>ТДНЗ №37 Тернопільської міської ради на капітальний ремонт будівлі</t>
  </si>
  <si>
    <t>ТДНЗ №17 Тернопільської міської ради на капітальний ремонт будівлі</t>
  </si>
  <si>
    <t>ТДНЗ №21 Тернопільської міської ради на капітальний ремонт будівлі</t>
  </si>
  <si>
    <t>ТДНЗ №23 Тернопільської міської ради на капітальний ремонт будівлі</t>
  </si>
  <si>
    <t>ТДНЗ №33 Тернопільської міської ради на капітальний ремонт будівлі</t>
  </si>
  <si>
    <t>0611020</t>
  </si>
  <si>
    <t xml:space="preserve">  Тернопільській ї  загальноосвітній   школі  І-ІІІ ступенів № 14 Тернопільської міської ради  на капітальний ремонт будівлі </t>
  </si>
  <si>
    <t xml:space="preserve">  Тернопільській ї  загальноосвітній   школі  І-ІІІ ступенів № 8 Тернопільської міської ради  на капітальний ремонт будівлі </t>
  </si>
  <si>
    <t xml:space="preserve">  Тернопільській ї  загальноосвітній   школі  І-ІІІ ступенів № 10 Тернопільської міської ради  на капітальний ремонт будівлі </t>
  </si>
  <si>
    <t xml:space="preserve">  Тернопільській ї  загальноосвітній   школі  І-ІІІ ступенів № 21 Тернопільської міської ради  на капітальний ремонт будівлі</t>
  </si>
  <si>
    <t xml:space="preserve">  Тернопільській ї  загальноосвітній   школі  І-ІІІ ступенів № 28 Тернопільської міської ради  на капітальний ремонт будівлі </t>
  </si>
  <si>
    <t>Тернопільському  навчально-виховному   комплексу  школа-дитячий садок № 28 Тернопільської міської ради на капітальний ремонт будівлі</t>
  </si>
  <si>
    <t xml:space="preserve">ТДНЗ № 22 Тернопільської міської ради на капітальний ремонт  асфальтного покриття </t>
  </si>
  <si>
    <t>ТДНЗ №22 Тернопільської міської ради на капітальний ремонт будівлі</t>
  </si>
  <si>
    <t>Управління у справах сім"ї, молодіжної політики і  спорту</t>
  </si>
  <si>
    <t>1117670</t>
  </si>
  <si>
    <t xml:space="preserve">КП " Тернопільський міський стадіон" на будівництво багатофункціонального Палацу спорту за адресою   проспект Злуки,3А в м.Тернополі </t>
  </si>
  <si>
    <t>КП " Тернопільський міський стадіон" на капітальний ремонт громадського туалету</t>
  </si>
  <si>
    <t>КП " Тернопільський міський стадіон" на капітальний ремонт  приміщень</t>
  </si>
  <si>
    <t>КП " Тернопільський міський стадіон" на виконання топографо-геодезичних робіт в масштабі 1:500 та виконання інженерно-геологічних вишукань по об"єкту -" Будівництво багатофункціонального Палацу спорту за адресою   проспект Злуки,3А в м.Тернополі "</t>
  </si>
  <si>
    <t>1010000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</si>
  <si>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</si>
  <si>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</si>
  <si>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ПК " Березіль" на капітальний ремонт вбиралень Українського Дому " Перемога"</t>
  </si>
  <si>
    <t>1014081</t>
  </si>
  <si>
    <t xml:space="preserve">Забезпечення діяльності інших закладів в галузі культури і мистецтва  </t>
  </si>
  <si>
    <t>КП " Об"єднання парків культури і відпочинку м.Тернополя" на капітальний ремонт освітлення сходів на вул.Миру в парку " Топільче" за адресою ділянки від вул.Миру до моста через р.Серет</t>
  </si>
  <si>
    <t>3110000</t>
  </si>
  <si>
    <t>3117693</t>
  </si>
  <si>
    <t xml:space="preserve">Інші заходи, пов'язані з економічною діяльністю </t>
  </si>
  <si>
    <t>Реставрація нежитлових приміщень в  будівлі по вул.Т.Шевченка,3 ( I поверх)</t>
  </si>
  <si>
    <t>3710000</t>
  </si>
  <si>
    <t>3718880</t>
  </si>
  <si>
    <t>Забезпечення гарантійних зобов'язань за позичальників, що отримали кредити під місцеві гарантії</t>
  </si>
  <si>
    <t xml:space="preserve">Виконання територіальною громадою міста гарантійних зобов"язань </t>
  </si>
  <si>
    <t>1210000</t>
  </si>
  <si>
    <t>Управління  житлово-комунального господарства, благоустрою  та екології</t>
  </si>
  <si>
    <t>1216030</t>
  </si>
  <si>
    <t>Організація благоустрою населених пунктів</t>
  </si>
  <si>
    <t>Капітальний ремонт, реконструкція мостів</t>
  </si>
  <si>
    <t>Капітальний ремонт - влаштування малих архітектурних форм на зупинках транспорту</t>
  </si>
  <si>
    <t xml:space="preserve">Відведення дощових вод з території міста ( першочергові заходи) </t>
  </si>
  <si>
    <t>Капітальний ремонт  та реконструкція шляхо-мостового господарства згідно затверженого  титульного списку  за   погодженням  з постійною  депутатською комісією з питань житлово-комунального господарства,екології , надзвичайних ситуацій,енергозабезпечення та енергоефективності</t>
  </si>
  <si>
    <t>1217310</t>
  </si>
  <si>
    <t>Будівництво об"єктів житлово-комунального господарства</t>
  </si>
  <si>
    <t>Реконструкція  шляхопроводу через залізничну колію на вул. Об"їзній в районі вул. Гайової  в м. Тернополі   (  на умовах співфінансування)</t>
  </si>
  <si>
    <t>1217363</t>
  </si>
  <si>
    <t xml:space="preserve">Виконання інвестиційних проектів в рамках здійснення заходів щодо соціально – економічного розвитку окремих територій </t>
  </si>
  <si>
    <t>127310</t>
  </si>
  <si>
    <t>Дамба Тернопільського ставу по вул. Руській у м. Тернополі - реконструкція ( проїзна частина )  ( співфінансування)</t>
  </si>
  <si>
    <t>Капітальний ремонт - влаштування автоматизованих обмежувачів  руху на під"їздах до Театрального майдану в м.Тернополі</t>
  </si>
  <si>
    <t>Капітальний ремонт тротуарів згідно  затвердженого титульного списку  за  погодженням   з постійною депутатською комісією з питань житлово-комунального господарства,екології , надзвичайних ситуацій,енергозабезпечення та енергоефективності</t>
  </si>
  <si>
    <t>Капітальний ремонт міжквартальних проїздів згідно затвердженого  титульного списку за  погодженням  з  з постійною  депутатською комісією з питань житлово-комунального господарства,екології , надзвичайних ситуацій,енергозабезпечення та енергоефективності</t>
  </si>
  <si>
    <t>1217670</t>
  </si>
  <si>
    <t>КП теплових мереж "Тернопільміськтеплокомуненерго" для забезпечення статутної діяльності в обмін на корпоративні права</t>
  </si>
  <si>
    <t xml:space="preserve">Створення топографічних планів у графічних та цифрових форматах </t>
  </si>
  <si>
    <t>Виготовлення проектно-кошторисної документаці  на капітальний ремонт  даху та системи опалення нежитловіих приміщень по вул.Коновальця,6</t>
  </si>
  <si>
    <t xml:space="preserve"> Тернопільській ї  загальноосвітній   школі  І-ІІІ ступенів № 21 Тернопільської міської ради  на придбання основних засобів</t>
  </si>
  <si>
    <t>Капітальний ремонт мереж водопостачання та водовідведення каналізаційних колекторів та дощової каналізації</t>
  </si>
  <si>
    <t>Будівництво колектора побутової каналізації по вул. Стадникової в м.Тернополі .Ділянка буд.№ 33-№62</t>
  </si>
  <si>
    <t>0110160</t>
  </si>
  <si>
    <t xml:space="preserve">  Тернопільській ї  загальноосвітній   школі  І-ІІІ ступенів № 25 Тернопільської міської ради  на капітальний ремонт будівлі </t>
  </si>
  <si>
    <t>Підготовка кадрів вищими навчальними закладами  I  і  II рівнів акредитації ( коледжами, технікумами, училищами)</t>
  </si>
  <si>
    <t>0611120</t>
  </si>
  <si>
    <t xml:space="preserve">  Галицькому коледжу ім.В.Чорновола  на  капітальний ремонт будівлі</t>
  </si>
  <si>
    <t xml:space="preserve">Забезпечення  діяльності інших  закладів </t>
  </si>
  <si>
    <t>Капітальний ремонт санвузлів,системи опалення і вентиляції,водопроводу  і каналізації  Дитячо-юнацького центру</t>
  </si>
  <si>
    <t xml:space="preserve">БК "Кутківці" на капітальний ремонт системи  опалення  </t>
  </si>
  <si>
    <t>Управління транспорту,комунікацій та зв"язку</t>
  </si>
  <si>
    <t>1910000</t>
  </si>
  <si>
    <t>КП " Інтеравіа" на  поповнення статутного капіталу</t>
  </si>
  <si>
    <t>0816082</t>
  </si>
  <si>
    <t>Придбання житла для окремих категорій населення відповідно до законодавства</t>
  </si>
  <si>
    <t xml:space="preserve"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ЗУ «Про статус ветеранів війни, гарантії їх соціального захисту»,для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пов»язаних з перебуванням у цих державах, визначених пуктом 7 частини другої статті 7 ЗУ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 </t>
  </si>
  <si>
    <t>Придбання основних засобів</t>
  </si>
  <si>
    <t>Дамба тернопільського ставу по вул. Руській у м. Тернополі - реконструкція    (співфінансування)</t>
  </si>
  <si>
    <t>Дамба Тернопільського ставу по вул. Руській у м. Тернополі - реконструкція   (співфінансування)</t>
  </si>
  <si>
    <t>КП " Тернопільський міський стадіон" для забезпечення статутної діяльності в обмін на корпоративні права</t>
  </si>
  <si>
    <t>1117693</t>
  </si>
  <si>
    <t>Інші заходи, пов"язані з економічною діяльністю</t>
  </si>
  <si>
    <t>Проведення  капітальних видатків в квартирах для дітей сиріт по вул. Овочева,9</t>
  </si>
  <si>
    <t>Капітальний ремонт соціального житла для осіб з числа дітей-сиріт по вул. Овочева,9</t>
  </si>
  <si>
    <t>Капітальний ремонт санвузлів,системи опалення і вентиляції,водопроводу  і каналізації  Дитячо-юнацького пластового центру</t>
  </si>
  <si>
    <t>810160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</si>
</sst>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_ ;\-#,##0\ "/>
    <numFmt numFmtId="203" formatCode="#,##0.0_ ;\-#,##0.0\ 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Courier New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 Cyr"/>
      <family val="1"/>
    </font>
    <font>
      <sz val="9"/>
      <name val="Times New Roman"/>
      <family val="1"/>
    </font>
    <font>
      <sz val="9"/>
      <name val="Times New Roman CYR"/>
      <family val="0"/>
    </font>
    <font>
      <sz val="9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sz val="9"/>
      <color indexed="8"/>
      <name val="Times New Roman"/>
      <family val="1"/>
    </font>
    <font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73">
      <alignment/>
      <protection/>
    </xf>
    <xf numFmtId="0" fontId="0" fillId="0" borderId="0" xfId="73" applyFont="1">
      <alignment/>
      <protection/>
    </xf>
    <xf numFmtId="0" fontId="1" fillId="0" borderId="0" xfId="73" applyFont="1" applyAlignment="1">
      <alignment horizontal="center"/>
      <protection/>
    </xf>
    <xf numFmtId="0" fontId="0" fillId="0" borderId="0" xfId="71">
      <alignment/>
      <protection/>
    </xf>
    <xf numFmtId="0" fontId="2" fillId="0" borderId="0" xfId="71" applyFont="1">
      <alignment/>
      <protection/>
    </xf>
    <xf numFmtId="0" fontId="0" fillId="0" borderId="0" xfId="71" applyFont="1">
      <alignment/>
      <protection/>
    </xf>
    <xf numFmtId="0" fontId="6" fillId="0" borderId="0" xfId="71" applyFont="1">
      <alignment/>
      <protection/>
    </xf>
    <xf numFmtId="196" fontId="0" fillId="0" borderId="0" xfId="71" applyNumberFormat="1">
      <alignment/>
      <protection/>
    </xf>
    <xf numFmtId="0" fontId="0" fillId="0" borderId="0" xfId="71" applyFont="1">
      <alignment/>
      <protection/>
    </xf>
    <xf numFmtId="0" fontId="8" fillId="0" borderId="0" xfId="73" applyFont="1" applyAlignment="1">
      <alignment horizontal="center"/>
      <protection/>
    </xf>
    <xf numFmtId="0" fontId="6" fillId="0" borderId="0" xfId="71" applyFont="1" applyBorder="1" applyAlignment="1">
      <alignment/>
      <protection/>
    </xf>
    <xf numFmtId="0" fontId="0" fillId="0" borderId="0" xfId="71" applyBorder="1">
      <alignment/>
      <protection/>
    </xf>
    <xf numFmtId="0" fontId="9" fillId="0" borderId="0" xfId="73" applyFont="1">
      <alignment/>
      <protection/>
    </xf>
    <xf numFmtId="0" fontId="6" fillId="0" borderId="0" xfId="73" applyFont="1">
      <alignment/>
      <protection/>
    </xf>
    <xf numFmtId="0" fontId="6" fillId="0" borderId="0" xfId="73" applyFont="1" applyAlignment="1">
      <alignment horizontal="right"/>
      <protection/>
    </xf>
    <xf numFmtId="0" fontId="9" fillId="0" borderId="0" xfId="73" applyFont="1" applyAlignment="1">
      <alignment horizontal="right"/>
      <protection/>
    </xf>
    <xf numFmtId="0" fontId="10" fillId="0" borderId="10" xfId="73" applyFont="1" applyBorder="1" applyAlignment="1">
      <alignment horizontal="center" vertical="top"/>
      <protection/>
    </xf>
    <xf numFmtId="0" fontId="10" fillId="0" borderId="11" xfId="73" applyFont="1" applyBorder="1" applyAlignment="1">
      <alignment vertical="top" wrapText="1" shrinkToFit="1"/>
      <protection/>
    </xf>
    <xf numFmtId="0" fontId="10" fillId="0" borderId="10" xfId="73" applyFont="1" applyBorder="1" applyAlignment="1">
      <alignment horizontal="center" vertical="top" wrapText="1" shrinkToFit="1"/>
      <protection/>
    </xf>
    <xf numFmtId="0" fontId="10" fillId="0" borderId="11" xfId="73" applyFont="1" applyBorder="1" applyAlignment="1">
      <alignment horizontal="center" vertical="top" wrapText="1" shrinkToFit="1"/>
      <protection/>
    </xf>
    <xf numFmtId="0" fontId="10" fillId="0" borderId="12" xfId="73" applyFont="1" applyBorder="1" applyAlignment="1">
      <alignment horizontal="center" vertical="center" wrapText="1" shrinkToFit="1"/>
      <protection/>
    </xf>
    <xf numFmtId="0" fontId="11" fillId="0" borderId="13" xfId="71" applyFont="1" applyBorder="1" applyAlignment="1">
      <alignment horizontal="center" vertical="center" wrapText="1"/>
      <protection/>
    </xf>
    <xf numFmtId="0" fontId="11" fillId="0" borderId="13" xfId="73" applyFont="1" applyBorder="1" applyAlignment="1">
      <alignment horizontal="center" vertical="top" wrapText="1" shrinkToFit="1"/>
      <protection/>
    </xf>
    <xf numFmtId="0" fontId="11" fillId="0" borderId="13" xfId="71" applyFont="1" applyBorder="1" applyAlignment="1">
      <alignment horizontal="center" vertical="center"/>
      <protection/>
    </xf>
    <xf numFmtId="196" fontId="11" fillId="0" borderId="13" xfId="71" applyNumberFormat="1" applyFont="1" applyBorder="1" applyAlignment="1">
      <alignment horizontal="center" vertical="center" wrapText="1"/>
      <protection/>
    </xf>
    <xf numFmtId="196" fontId="11" fillId="0" borderId="13" xfId="71" applyNumberFormat="1" applyFont="1" applyBorder="1" applyAlignment="1">
      <alignment horizontal="center" vertical="center"/>
      <protection/>
    </xf>
    <xf numFmtId="0" fontId="11" fillId="0" borderId="10" xfId="71" applyFont="1" applyBorder="1" applyAlignment="1">
      <alignment horizontal="center" vertical="center" wrapText="1"/>
      <protection/>
    </xf>
    <xf numFmtId="196" fontId="11" fillId="0" borderId="10" xfId="71" applyNumberFormat="1" applyFont="1" applyBorder="1" applyAlignment="1">
      <alignment horizontal="center"/>
      <protection/>
    </xf>
    <xf numFmtId="196" fontId="11" fillId="0" borderId="10" xfId="71" applyNumberFormat="1" applyFont="1" applyBorder="1">
      <alignment/>
      <protection/>
    </xf>
    <xf numFmtId="49" fontId="3" fillId="0" borderId="10" xfId="73" applyNumberFormat="1" applyFont="1" applyBorder="1" applyAlignment="1">
      <alignment horizontal="center" vertical="center"/>
      <protection/>
    </xf>
    <xf numFmtId="0" fontId="3" fillId="0" borderId="10" xfId="71" applyFont="1" applyBorder="1" applyAlignment="1">
      <alignment horizontal="center" vertical="center" wrapText="1"/>
      <protection/>
    </xf>
    <xf numFmtId="196" fontId="3" fillId="0" borderId="10" xfId="71" applyNumberFormat="1" applyFont="1" applyBorder="1" applyAlignment="1">
      <alignment horizontal="center" vertical="center" wrapText="1"/>
      <protection/>
    </xf>
    <xf numFmtId="196" fontId="3" fillId="0" borderId="10" xfId="71" applyNumberFormat="1" applyFont="1" applyBorder="1" applyAlignment="1">
      <alignment horizontal="center" vertical="center"/>
      <protection/>
    </xf>
    <xf numFmtId="196" fontId="3" fillId="0" borderId="13" xfId="71" applyNumberFormat="1" applyFont="1" applyBorder="1" applyAlignment="1">
      <alignment horizontal="center" vertical="center"/>
      <protection/>
    </xf>
    <xf numFmtId="0" fontId="3" fillId="0" borderId="10" xfId="73" applyFont="1" applyBorder="1" applyAlignment="1">
      <alignment horizontal="center" vertical="center" wrapText="1" shrinkToFit="1"/>
      <protection/>
    </xf>
    <xf numFmtId="0" fontId="10" fillId="0" borderId="10" xfId="74" applyFont="1" applyBorder="1" applyAlignment="1">
      <alignment horizontal="center" vertical="center" wrapText="1" shrinkToFit="1"/>
      <protection/>
    </xf>
    <xf numFmtId="196" fontId="10" fillId="0" borderId="10" xfId="72" applyNumberFormat="1" applyFont="1" applyBorder="1" applyAlignment="1">
      <alignment horizontal="center" vertical="center"/>
      <protection/>
    </xf>
    <xf numFmtId="0" fontId="12" fillId="0" borderId="10" xfId="73" applyFont="1" applyBorder="1" applyAlignment="1">
      <alignment horizontal="center" vertical="center" wrapText="1" shrinkToFit="1"/>
      <protection/>
    </xf>
    <xf numFmtId="196" fontId="10" fillId="0" borderId="10" xfId="71" applyNumberFormat="1" applyFont="1" applyBorder="1" applyAlignment="1">
      <alignment horizontal="center" vertical="center"/>
      <protection/>
    </xf>
    <xf numFmtId="196" fontId="10" fillId="0" borderId="13" xfId="71" applyNumberFormat="1" applyFont="1" applyBorder="1" applyAlignment="1">
      <alignment horizontal="center" vertical="center"/>
      <protection/>
    </xf>
    <xf numFmtId="0" fontId="12" fillId="0" borderId="10" xfId="72" applyFont="1" applyBorder="1" applyAlignment="1">
      <alignment horizontal="center" vertical="center" wrapText="1"/>
      <protection/>
    </xf>
    <xf numFmtId="196" fontId="12" fillId="0" borderId="10" xfId="72" applyNumberFormat="1" applyFont="1" applyBorder="1" applyAlignment="1">
      <alignment horizontal="center" vertical="center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 shrinkToFit="1"/>
      <protection locked="0"/>
    </xf>
    <xf numFmtId="0" fontId="12" fillId="0" borderId="10" xfId="0" applyFont="1" applyBorder="1" applyAlignment="1" applyProtection="1">
      <alignment horizontal="center" vertical="center" wrapText="1" shrinkToFit="1"/>
      <protection locked="0"/>
    </xf>
    <xf numFmtId="0" fontId="3" fillId="0" borderId="0" xfId="71" applyFont="1">
      <alignment/>
      <protection/>
    </xf>
    <xf numFmtId="0" fontId="12" fillId="0" borderId="0" xfId="71" applyFont="1">
      <alignment/>
      <protection/>
    </xf>
    <xf numFmtId="0" fontId="10" fillId="0" borderId="0" xfId="71" applyFont="1" applyBorder="1" applyAlignment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 shrinkToFit="1"/>
      <protection locked="0"/>
    </xf>
    <xf numFmtId="0" fontId="16" fillId="0" borderId="10" xfId="62" applyFont="1" applyBorder="1" applyAlignment="1">
      <alignment horizontal="center" vertical="center" wrapText="1" shrinkToFit="1"/>
      <protection/>
    </xf>
    <xf numFmtId="196" fontId="13" fillId="0" borderId="10" xfId="72" applyNumberFormat="1" applyFont="1" applyBorder="1" applyAlignment="1">
      <alignment horizontal="center" vertical="center"/>
      <protection/>
    </xf>
    <xf numFmtId="0" fontId="17" fillId="0" borderId="10" xfId="62" applyFont="1" applyBorder="1" applyAlignment="1">
      <alignment horizontal="center" vertical="center"/>
      <protection/>
    </xf>
    <xf numFmtId="0" fontId="18" fillId="0" borderId="10" xfId="62" applyFont="1" applyBorder="1" applyAlignment="1" applyProtection="1">
      <alignment horizontal="center" vertical="center" wrapText="1" shrinkToFit="1"/>
      <protection locked="0"/>
    </xf>
    <xf numFmtId="0" fontId="19" fillId="0" borderId="10" xfId="72" applyFont="1" applyBorder="1" applyAlignment="1">
      <alignment horizontal="center" vertical="center" wrapText="1"/>
      <protection/>
    </xf>
    <xf numFmtId="196" fontId="12" fillId="0" borderId="10" xfId="71" applyNumberFormat="1" applyFont="1" applyBorder="1" applyAlignment="1">
      <alignment horizontal="center" vertical="center"/>
      <protection/>
    </xf>
    <xf numFmtId="0" fontId="18" fillId="0" borderId="10" xfId="62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49" fontId="16" fillId="0" borderId="10" xfId="62" applyNumberFormat="1" applyFont="1" applyBorder="1" applyAlignment="1">
      <alignment horizontal="center" vertical="center"/>
      <protection/>
    </xf>
    <xf numFmtId="0" fontId="16" fillId="0" borderId="10" xfId="74" applyFont="1" applyBorder="1" applyAlignment="1">
      <alignment horizontal="center" vertical="center" wrapText="1" shrinkToFit="1"/>
      <protection/>
    </xf>
    <xf numFmtId="196" fontId="16" fillId="0" borderId="10" xfId="72" applyNumberFormat="1" applyFont="1" applyBorder="1" applyAlignment="1">
      <alignment horizontal="center" vertical="center"/>
      <protection/>
    </xf>
    <xf numFmtId="196" fontId="16" fillId="0" borderId="10" xfId="71" applyNumberFormat="1" applyFont="1" applyBorder="1" applyAlignment="1">
      <alignment horizontal="center" vertical="center"/>
      <protection/>
    </xf>
    <xf numFmtId="196" fontId="13" fillId="0" borderId="13" xfId="71" applyNumberFormat="1" applyFont="1" applyBorder="1" applyAlignment="1">
      <alignment horizontal="center" vertical="center"/>
      <protection/>
    </xf>
    <xf numFmtId="49" fontId="14" fillId="0" borderId="10" xfId="62" applyNumberFormat="1" applyFont="1" applyBorder="1" applyAlignment="1">
      <alignment horizontal="center" vertical="center"/>
      <protection/>
    </xf>
    <xf numFmtId="0" fontId="14" fillId="0" borderId="10" xfId="62" applyFont="1" applyBorder="1" applyAlignment="1" applyProtection="1">
      <alignment horizontal="center" vertical="center" wrapText="1" shrinkToFit="1"/>
      <protection locked="0"/>
    </xf>
    <xf numFmtId="49" fontId="17" fillId="0" borderId="10" xfId="62" applyNumberFormat="1" applyFont="1" applyBorder="1" applyAlignment="1">
      <alignment horizontal="center" vertical="center"/>
      <protection/>
    </xf>
    <xf numFmtId="0" fontId="17" fillId="0" borderId="10" xfId="62" applyFont="1" applyBorder="1" applyAlignment="1" applyProtection="1">
      <alignment horizontal="center" vertical="center" wrapText="1" shrinkToFit="1"/>
      <protection locked="0"/>
    </xf>
    <xf numFmtId="0" fontId="16" fillId="0" borderId="10" xfId="73" applyFont="1" applyBorder="1" applyAlignment="1">
      <alignment horizontal="center" vertical="center" wrapText="1" shrinkToFit="1"/>
      <protection/>
    </xf>
    <xf numFmtId="0" fontId="16" fillId="0" borderId="10" xfId="72" applyFont="1" applyBorder="1" applyAlignment="1">
      <alignment horizontal="center" vertical="center" wrapText="1"/>
      <protection/>
    </xf>
    <xf numFmtId="49" fontId="13" fillId="0" borderId="10" xfId="62" applyNumberFormat="1" applyFont="1" applyBorder="1" applyAlignment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 wrapText="1"/>
      <protection locked="0"/>
    </xf>
    <xf numFmtId="196" fontId="13" fillId="0" borderId="10" xfId="71" applyNumberFormat="1" applyFont="1" applyBorder="1" applyAlignment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 wrapText="1" shrinkToFit="1"/>
      <protection locked="0"/>
    </xf>
    <xf numFmtId="0" fontId="17" fillId="0" borderId="10" xfId="0" applyFont="1" applyBorder="1" applyAlignment="1" applyProtection="1">
      <alignment horizontal="center" vertical="center" wrapText="1" shrinkToFit="1"/>
      <protection locked="0"/>
    </xf>
    <xf numFmtId="0" fontId="21" fillId="0" borderId="10" xfId="0" applyFont="1" applyBorder="1" applyAlignment="1" applyProtection="1">
      <alignment horizontal="center" vertical="center" wrapText="1" shrinkToFit="1"/>
      <protection locked="0"/>
    </xf>
    <xf numFmtId="49" fontId="19" fillId="0" borderId="10" xfId="62" applyNumberFormat="1" applyFont="1" applyBorder="1" applyAlignment="1">
      <alignment horizontal="center" vertical="center" wrapText="1" shrinkToFit="1"/>
      <protection/>
    </xf>
    <xf numFmtId="196" fontId="19" fillId="0" borderId="10" xfId="72" applyNumberFormat="1" applyFont="1" applyBorder="1" applyAlignment="1">
      <alignment horizontal="center" vertical="center"/>
      <protection/>
    </xf>
    <xf numFmtId="196" fontId="16" fillId="0" borderId="10" xfId="72" applyNumberFormat="1" applyFont="1" applyBorder="1" applyAlignment="1">
      <alignment horizontal="center" vertical="center" wrapText="1"/>
      <protection/>
    </xf>
    <xf numFmtId="196" fontId="13" fillId="0" borderId="13" xfId="72" applyNumberFormat="1" applyFont="1" applyBorder="1" applyAlignment="1">
      <alignment horizontal="center" vertical="center"/>
      <protection/>
    </xf>
    <xf numFmtId="49" fontId="21" fillId="0" borderId="10" xfId="62" applyNumberFormat="1" applyFont="1" applyBorder="1" applyAlignment="1">
      <alignment horizontal="center" vertical="center" wrapText="1" shrinkToFit="1"/>
      <protection/>
    </xf>
    <xf numFmtId="49" fontId="13" fillId="0" borderId="10" xfId="74" applyNumberFormat="1" applyFont="1" applyBorder="1" applyAlignment="1">
      <alignment horizontal="center" vertical="center"/>
      <protection/>
    </xf>
    <xf numFmtId="0" fontId="14" fillId="0" borderId="10" xfId="62" applyFont="1" applyBorder="1" applyAlignment="1">
      <alignment horizontal="center" vertical="center" wrapText="1" shrinkToFit="1"/>
      <protection/>
    </xf>
    <xf numFmtId="0" fontId="18" fillId="0" borderId="10" xfId="62" applyFont="1" applyBorder="1" applyAlignment="1">
      <alignment horizontal="center" vertical="center" wrapText="1" shrinkToFit="1"/>
      <protection/>
    </xf>
    <xf numFmtId="0" fontId="19" fillId="0" borderId="13" xfId="72" applyFont="1" applyBorder="1" applyAlignment="1">
      <alignment horizontal="center" vertical="center" wrapText="1"/>
      <protection/>
    </xf>
    <xf numFmtId="49" fontId="22" fillId="0" borderId="10" xfId="62" applyNumberFormat="1" applyFont="1" applyBorder="1" applyAlignment="1">
      <alignment horizontal="center" vertical="center"/>
      <protection/>
    </xf>
    <xf numFmtId="0" fontId="22" fillId="0" borderId="10" xfId="62" applyFont="1" applyBorder="1" applyAlignment="1" applyProtection="1">
      <alignment horizontal="center" vertical="center" wrapText="1" shrinkToFit="1"/>
      <protection locked="0"/>
    </xf>
    <xf numFmtId="197" fontId="12" fillId="0" borderId="10" xfId="72" applyNumberFormat="1" applyFont="1" applyBorder="1" applyAlignment="1">
      <alignment horizontal="center" vertical="center"/>
      <protection/>
    </xf>
    <xf numFmtId="197" fontId="10" fillId="0" borderId="10" xfId="72" applyNumberFormat="1" applyFont="1" applyBorder="1" applyAlignment="1">
      <alignment horizontal="center" vertical="center"/>
      <protection/>
    </xf>
    <xf numFmtId="0" fontId="21" fillId="0" borderId="10" xfId="62" applyFont="1" applyBorder="1" applyAlignment="1" applyProtection="1">
      <alignment horizontal="center" vertical="center" wrapText="1" shrinkToFit="1"/>
      <protection locked="0"/>
    </xf>
    <xf numFmtId="0" fontId="13" fillId="0" borderId="10" xfId="72" applyFont="1" applyBorder="1" applyAlignment="1">
      <alignment horizontal="center" vertical="center" wrapText="1"/>
      <protection/>
    </xf>
    <xf numFmtId="197" fontId="10" fillId="0" borderId="13" xfId="71" applyNumberFormat="1" applyFont="1" applyBorder="1" applyAlignment="1">
      <alignment horizontal="center" vertical="center"/>
      <protection/>
    </xf>
    <xf numFmtId="49" fontId="21" fillId="0" borderId="10" xfId="62" applyNumberFormat="1" applyFont="1" applyBorder="1" applyAlignment="1">
      <alignment horizontal="center" vertical="center" wrapText="1"/>
      <protection/>
    </xf>
    <xf numFmtId="196" fontId="20" fillId="0" borderId="10" xfId="72" applyNumberFormat="1" applyFont="1" applyBorder="1" applyAlignment="1">
      <alignment horizontal="center" vertical="center" wrapText="1"/>
      <protection/>
    </xf>
    <xf numFmtId="49" fontId="16" fillId="0" borderId="10" xfId="74" applyNumberFormat="1" applyFont="1" applyBorder="1" applyAlignment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 wrapText="1"/>
      <protection locked="0"/>
    </xf>
    <xf numFmtId="197" fontId="13" fillId="0" borderId="10" xfId="72" applyNumberFormat="1" applyFont="1" applyBorder="1" applyAlignment="1">
      <alignment horizontal="center" vertical="center"/>
      <protection/>
    </xf>
    <xf numFmtId="197" fontId="13" fillId="0" borderId="13" xfId="71" applyNumberFormat="1" applyFont="1" applyBorder="1" applyAlignment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4" fillId="0" borderId="13" xfId="62" applyFont="1" applyBorder="1" applyAlignment="1" applyProtection="1">
      <alignment horizontal="center" vertical="center" wrapText="1"/>
      <protection locked="0"/>
    </xf>
    <xf numFmtId="203" fontId="16" fillId="0" borderId="10" xfId="72" applyNumberFormat="1" applyFont="1" applyBorder="1" applyAlignment="1">
      <alignment horizontal="center" vertical="center"/>
      <protection/>
    </xf>
    <xf numFmtId="0" fontId="21" fillId="0" borderId="10" xfId="62" applyFont="1" applyBorder="1" applyAlignment="1" applyProtection="1">
      <alignment horizontal="center" vertical="center" wrapText="1"/>
      <protection locked="0"/>
    </xf>
    <xf numFmtId="49" fontId="13" fillId="0" borderId="10" xfId="62" applyNumberFormat="1" applyFont="1" applyBorder="1" applyAlignment="1">
      <alignment horizontal="center" vertical="center" wrapText="1" shrinkToFit="1"/>
      <protection/>
    </xf>
    <xf numFmtId="0" fontId="13" fillId="0" borderId="10" xfId="62" applyFont="1" applyBorder="1" applyAlignment="1">
      <alignment horizontal="center" vertical="center" wrapText="1" shrinkToFit="1"/>
      <protection/>
    </xf>
    <xf numFmtId="49" fontId="16" fillId="0" borderId="10" xfId="62" applyNumberFormat="1" applyFont="1" applyBorder="1" applyAlignment="1">
      <alignment horizontal="center" vertical="center" wrapText="1" shrinkToFit="1"/>
      <protection/>
    </xf>
    <xf numFmtId="49" fontId="18" fillId="0" borderId="10" xfId="62" applyNumberFormat="1" applyFont="1" applyBorder="1" applyAlignment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 shrinkToFi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62" applyFont="1" applyBorder="1" applyAlignment="1" applyProtection="1">
      <alignment horizontal="center" vertical="center" wrapText="1" shrinkToFit="1"/>
      <protection locked="0"/>
    </xf>
    <xf numFmtId="0" fontId="22" fillId="0" borderId="10" xfId="62" applyFont="1" applyBorder="1" applyAlignment="1" applyProtection="1">
      <alignment horizontal="center" vertical="center" wrapText="1" shrinkToFi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62" applyFont="1" applyBorder="1" applyAlignment="1">
      <alignment horizontal="center" vertical="center" wrapText="1"/>
      <protection/>
    </xf>
    <xf numFmtId="0" fontId="17" fillId="0" borderId="10" xfId="62" applyFont="1" applyBorder="1" applyAlignment="1">
      <alignment horizontal="center" vertical="center" wrapText="1" shrinkToFit="1"/>
      <protection/>
    </xf>
    <xf numFmtId="0" fontId="16" fillId="0" borderId="0" xfId="0" applyFont="1" applyAlignment="1">
      <alignment horizontal="center" vertical="center" wrapText="1"/>
    </xf>
    <xf numFmtId="197" fontId="13" fillId="0" borderId="10" xfId="71" applyNumberFormat="1" applyFont="1" applyBorder="1" applyAlignment="1">
      <alignment horizontal="center" vertical="center"/>
      <protection/>
    </xf>
    <xf numFmtId="197" fontId="10" fillId="0" borderId="10" xfId="72" applyNumberFormat="1" applyFont="1" applyBorder="1" applyAlignment="1">
      <alignment horizontal="center" vertical="center" wrapText="1"/>
      <protection/>
    </xf>
    <xf numFmtId="197" fontId="16" fillId="0" borderId="10" xfId="71" applyNumberFormat="1" applyFont="1" applyBorder="1" applyAlignment="1">
      <alignment horizontal="center" vertical="center"/>
      <protection/>
    </xf>
    <xf numFmtId="0" fontId="10" fillId="0" borderId="10" xfId="72" applyNumberFormat="1" applyFont="1" applyBorder="1" applyAlignment="1">
      <alignment horizontal="center" vertical="center" wrapText="1"/>
      <protection/>
    </xf>
    <xf numFmtId="0" fontId="10" fillId="0" borderId="13" xfId="71" applyNumberFormat="1" applyFont="1" applyBorder="1" applyAlignment="1">
      <alignment horizontal="center" vertical="center"/>
      <protection/>
    </xf>
    <xf numFmtId="0" fontId="10" fillId="0" borderId="10" xfId="71" applyNumberFormat="1" applyFont="1" applyBorder="1" applyAlignment="1">
      <alignment horizontal="center" vertical="center"/>
      <protection/>
    </xf>
    <xf numFmtId="0" fontId="13" fillId="0" borderId="13" xfId="72" applyNumberFormat="1" applyFont="1" applyBorder="1" applyAlignment="1">
      <alignment horizontal="center" vertical="center"/>
      <protection/>
    </xf>
    <xf numFmtId="0" fontId="16" fillId="0" borderId="10" xfId="72" applyNumberFormat="1" applyFont="1" applyBorder="1" applyAlignment="1">
      <alignment horizontal="center" vertical="center"/>
      <protection/>
    </xf>
    <xf numFmtId="0" fontId="16" fillId="0" borderId="10" xfId="71" applyNumberFormat="1" applyFont="1" applyBorder="1" applyAlignment="1">
      <alignment horizontal="center" vertical="center"/>
      <protection/>
    </xf>
    <xf numFmtId="0" fontId="16" fillId="0" borderId="0" xfId="72" applyFont="1" applyBorder="1" applyAlignment="1">
      <alignment horizontal="center" vertical="center" wrapText="1"/>
      <protection/>
    </xf>
    <xf numFmtId="49" fontId="21" fillId="0" borderId="10" xfId="62" applyNumberFormat="1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center" vertical="center" wrapText="1"/>
      <protection/>
    </xf>
    <xf numFmtId="0" fontId="13" fillId="0" borderId="10" xfId="72" applyNumberFormat="1" applyFont="1" applyBorder="1" applyAlignment="1">
      <alignment horizontal="center" vertical="center"/>
      <protection/>
    </xf>
    <xf numFmtId="197" fontId="16" fillId="0" borderId="10" xfId="72" applyNumberFormat="1" applyFont="1" applyBorder="1" applyAlignment="1">
      <alignment horizontal="center" vertical="center"/>
      <protection/>
    </xf>
    <xf numFmtId="0" fontId="8" fillId="0" borderId="0" xfId="73" applyFont="1" applyAlignment="1">
      <alignment horizontal="center"/>
      <protection/>
    </xf>
    <xf numFmtId="0" fontId="10" fillId="0" borderId="14" xfId="74" applyFont="1" applyBorder="1" applyAlignment="1">
      <alignment horizontal="center" vertical="top" wrapText="1" shrinkToFit="1"/>
      <protection/>
    </xf>
    <xf numFmtId="0" fontId="10" fillId="0" borderId="15" xfId="74" applyFont="1" applyBorder="1" applyAlignment="1">
      <alignment horizontal="center" vertical="top" wrapText="1" shrinkToFit="1"/>
      <protection/>
    </xf>
    <xf numFmtId="0" fontId="10" fillId="0" borderId="16" xfId="74" applyFont="1" applyBorder="1" applyAlignment="1">
      <alignment horizontal="center" vertical="top" wrapText="1" shrinkToFit="1"/>
      <protection/>
    </xf>
    <xf numFmtId="0" fontId="10" fillId="0" borderId="10" xfId="73" applyFont="1" applyBorder="1" applyAlignment="1">
      <alignment horizontal="center" vertical="top"/>
      <protection/>
    </xf>
    <xf numFmtId="0" fontId="10" fillId="0" borderId="10" xfId="71" applyFont="1" applyBorder="1" applyAlignment="1">
      <alignment horizontal="center" vertical="center"/>
      <protection/>
    </xf>
    <xf numFmtId="0" fontId="10" fillId="0" borderId="10" xfId="73" applyFont="1" applyBorder="1" applyAlignment="1">
      <alignment horizontal="center" vertical="top" wrapText="1" shrinkToFi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2" xfId="59"/>
    <cellStyle name="Обычный 25" xfId="60"/>
    <cellStyle name="Обычный 26" xfId="61"/>
    <cellStyle name="Обычный 3" xfId="62"/>
    <cellStyle name="Обычный 32" xfId="63"/>
    <cellStyle name="Обычный 4" xfId="64"/>
    <cellStyle name="Обычный 48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Обычный_Додаток №5 2007рік" xfId="71"/>
    <cellStyle name="Обычный_Додаток №5 2007рік 10" xfId="72"/>
    <cellStyle name="Обычный_Перелiк(змiни)" xfId="73"/>
    <cellStyle name="Обычный_Перелiк(змiни) 2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selection activeCell="G84" sqref="G84"/>
    </sheetView>
  </sheetViews>
  <sheetFormatPr defaultColWidth="9.00390625" defaultRowHeight="12.75"/>
  <cols>
    <col min="1" max="1" width="9.125" style="4" customWidth="1"/>
    <col min="2" max="2" width="22.125" style="4" customWidth="1"/>
    <col min="3" max="3" width="24.375" style="4" customWidth="1"/>
    <col min="4" max="4" width="12.75390625" style="4" customWidth="1"/>
    <col min="5" max="5" width="11.00390625" style="4" customWidth="1"/>
    <col min="6" max="6" width="21.00390625" style="4" customWidth="1"/>
    <col min="7" max="7" width="25.75390625" style="4" customWidth="1"/>
    <col min="8" max="8" width="12.625" style="4" customWidth="1"/>
    <col min="9" max="9" width="12.75390625" style="4" customWidth="1"/>
    <col min="10" max="16384" width="9.125" style="4" customWidth="1"/>
  </cols>
  <sheetData>
    <row r="1" spans="1:8" s="1" customFormat="1" ht="26.25" customHeight="1">
      <c r="A1" s="13"/>
      <c r="B1" s="13"/>
      <c r="C1" s="13"/>
      <c r="D1" s="13"/>
      <c r="E1" s="13"/>
      <c r="F1" s="13"/>
      <c r="G1" s="14"/>
      <c r="H1" s="15" t="s">
        <v>13</v>
      </c>
    </row>
    <row r="2" spans="1:8" s="1" customFormat="1" ht="15.75">
      <c r="A2" s="13"/>
      <c r="B2" s="13"/>
      <c r="C2" s="13"/>
      <c r="D2" s="13"/>
      <c r="E2" s="13"/>
      <c r="F2" s="13"/>
      <c r="G2" s="14"/>
      <c r="H2" s="15" t="s">
        <v>18</v>
      </c>
    </row>
    <row r="3" spans="1:8" s="1" customFormat="1" ht="15.75">
      <c r="A3" s="13"/>
      <c r="B3" s="13"/>
      <c r="C3" s="13"/>
      <c r="D3" s="13"/>
      <c r="E3" s="13"/>
      <c r="F3" s="13"/>
      <c r="G3" s="14"/>
      <c r="H3" s="15" t="s">
        <v>0</v>
      </c>
    </row>
    <row r="4" spans="1:8" s="1" customFormat="1" ht="15" hidden="1">
      <c r="A4" s="13"/>
      <c r="B4" s="13"/>
      <c r="C4" s="13"/>
      <c r="D4" s="13"/>
      <c r="E4" s="13"/>
      <c r="F4" s="13"/>
      <c r="G4" s="13"/>
      <c r="H4" s="16"/>
    </row>
    <row r="5" spans="1:8" s="1" customFormat="1" ht="15.75">
      <c r="A5" s="127" t="s">
        <v>1</v>
      </c>
      <c r="B5" s="127"/>
      <c r="C5" s="127"/>
      <c r="D5" s="127"/>
      <c r="E5" s="127"/>
      <c r="F5" s="127"/>
      <c r="G5" s="127"/>
      <c r="H5" s="127"/>
    </row>
    <row r="6" spans="1:8" s="1" customFormat="1" ht="15.75" hidden="1">
      <c r="A6" s="10"/>
      <c r="B6" s="10"/>
      <c r="C6" s="10"/>
      <c r="D6" s="10"/>
      <c r="E6" s="10"/>
      <c r="F6" s="10"/>
      <c r="G6" s="10"/>
      <c r="H6" s="10"/>
    </row>
    <row r="7" spans="1:8" s="1" customFormat="1" ht="15.75">
      <c r="A7" s="127" t="s">
        <v>25</v>
      </c>
      <c r="B7" s="127"/>
      <c r="C7" s="127"/>
      <c r="D7" s="127"/>
      <c r="E7" s="127"/>
      <c r="F7" s="127"/>
      <c r="G7" s="127"/>
      <c r="H7" s="127"/>
    </row>
    <row r="8" spans="1:9" s="1" customFormat="1" ht="15.75">
      <c r="A8" s="127" t="s">
        <v>2</v>
      </c>
      <c r="B8" s="127"/>
      <c r="C8" s="127"/>
      <c r="D8" s="127"/>
      <c r="E8" s="127"/>
      <c r="F8" s="127"/>
      <c r="G8" s="127"/>
      <c r="H8" s="127"/>
      <c r="I8" s="2"/>
    </row>
    <row r="9" spans="1:8" s="1" customFormat="1" ht="15.75" hidden="1">
      <c r="A9" s="3"/>
      <c r="B9" s="3"/>
      <c r="C9" s="3"/>
      <c r="D9" s="3"/>
      <c r="E9" s="3"/>
      <c r="F9" s="3"/>
      <c r="G9" s="3"/>
      <c r="H9" s="3"/>
    </row>
    <row r="10" ht="18.75" customHeight="1" hidden="1">
      <c r="H10" s="5" t="s">
        <v>3</v>
      </c>
    </row>
    <row r="11" spans="1:9" ht="16.5" customHeight="1">
      <c r="A11" s="128" t="s">
        <v>15</v>
      </c>
      <c r="B11" s="129"/>
      <c r="C11" s="129"/>
      <c r="D11" s="130"/>
      <c r="E11" s="131" t="s">
        <v>12</v>
      </c>
      <c r="F11" s="131"/>
      <c r="G11" s="131"/>
      <c r="H11" s="131"/>
      <c r="I11" s="132" t="s">
        <v>4</v>
      </c>
    </row>
    <row r="12" spans="1:15" ht="69.75" customHeight="1">
      <c r="A12" s="17" t="s">
        <v>5</v>
      </c>
      <c r="B12" s="18" t="s">
        <v>6</v>
      </c>
      <c r="C12" s="133" t="s">
        <v>7</v>
      </c>
      <c r="D12" s="133" t="s">
        <v>8</v>
      </c>
      <c r="E12" s="17" t="s">
        <v>5</v>
      </c>
      <c r="F12" s="20" t="s">
        <v>6</v>
      </c>
      <c r="G12" s="133" t="s">
        <v>7</v>
      </c>
      <c r="H12" s="133" t="s">
        <v>8</v>
      </c>
      <c r="I12" s="132"/>
      <c r="O12" s="6" t="s">
        <v>9</v>
      </c>
    </row>
    <row r="13" spans="1:11" ht="49.5" customHeight="1" thickBot="1">
      <c r="A13" s="19" t="s">
        <v>10</v>
      </c>
      <c r="B13" s="21" t="s">
        <v>11</v>
      </c>
      <c r="C13" s="133"/>
      <c r="D13" s="133"/>
      <c r="E13" s="19" t="s">
        <v>10</v>
      </c>
      <c r="F13" s="21" t="s">
        <v>11</v>
      </c>
      <c r="G13" s="133"/>
      <c r="H13" s="133"/>
      <c r="I13" s="132"/>
      <c r="K13" s="8"/>
    </row>
    <row r="14" spans="1:9" ht="16.5" customHeight="1" hidden="1">
      <c r="A14" s="22"/>
      <c r="B14" s="22"/>
      <c r="C14" s="22"/>
      <c r="D14" s="22"/>
      <c r="E14" s="23"/>
      <c r="F14" s="23"/>
      <c r="G14" s="23"/>
      <c r="H14" s="23"/>
      <c r="I14" s="24"/>
    </row>
    <row r="15" spans="1:9" ht="48.75" customHeight="1" hidden="1">
      <c r="A15" s="22"/>
      <c r="B15" s="22"/>
      <c r="C15" s="22"/>
      <c r="D15" s="25"/>
      <c r="E15" s="22"/>
      <c r="F15" s="22"/>
      <c r="G15" s="22"/>
      <c r="H15" s="25"/>
      <c r="I15" s="26"/>
    </row>
    <row r="16" spans="1:9" ht="12.75" hidden="1">
      <c r="A16" s="27"/>
      <c r="B16" s="27"/>
      <c r="C16" s="27"/>
      <c r="D16" s="28"/>
      <c r="E16" s="27"/>
      <c r="F16" s="27"/>
      <c r="G16" s="27"/>
      <c r="H16" s="28"/>
      <c r="I16" s="29"/>
    </row>
    <row r="17" spans="1:9" ht="48.75" customHeight="1" hidden="1">
      <c r="A17" s="30"/>
      <c r="B17" s="31"/>
      <c r="C17" s="31"/>
      <c r="D17" s="32"/>
      <c r="E17" s="30"/>
      <c r="F17" s="31"/>
      <c r="G17" s="31"/>
      <c r="H17" s="33"/>
      <c r="I17" s="34"/>
    </row>
    <row r="18" spans="1:9" ht="50.25" customHeight="1" hidden="1">
      <c r="A18" s="30"/>
      <c r="B18" s="31"/>
      <c r="C18" s="35"/>
      <c r="D18" s="33"/>
      <c r="E18" s="30"/>
      <c r="F18" s="31"/>
      <c r="G18" s="35"/>
      <c r="H18" s="33"/>
      <c r="I18" s="34"/>
    </row>
    <row r="19" spans="1:9" ht="42" customHeight="1" hidden="1">
      <c r="A19" s="30"/>
      <c r="B19" s="31"/>
      <c r="C19" s="35"/>
      <c r="D19" s="33"/>
      <c r="E19" s="30"/>
      <c r="F19" s="31"/>
      <c r="G19" s="35"/>
      <c r="H19" s="33"/>
      <c r="I19" s="34"/>
    </row>
    <row r="20" spans="1:9" ht="64.5" customHeight="1" thickTop="1">
      <c r="A20" s="80" t="s">
        <v>28</v>
      </c>
      <c r="B20" s="81" t="s">
        <v>29</v>
      </c>
      <c r="C20" s="50"/>
      <c r="D20" s="125">
        <v>7217.713</v>
      </c>
      <c r="E20" s="80" t="s">
        <v>28</v>
      </c>
      <c r="F20" s="81" t="s">
        <v>29</v>
      </c>
      <c r="G20" s="38"/>
      <c r="H20" s="118">
        <f>SUM(H21:H23)</f>
        <v>442.8</v>
      </c>
      <c r="I20" s="117">
        <f aca="true" t="shared" si="0" ref="I20:I51">D20+H20</f>
        <v>7660.513</v>
      </c>
    </row>
    <row r="21" spans="1:9" ht="100.5" customHeight="1">
      <c r="A21" s="93" t="s">
        <v>106</v>
      </c>
      <c r="B21" s="88" t="s">
        <v>38</v>
      </c>
      <c r="C21" s="54" t="s">
        <v>120</v>
      </c>
      <c r="D21" s="60">
        <v>272</v>
      </c>
      <c r="E21" s="80" t="s">
        <v>106</v>
      </c>
      <c r="F21" s="88" t="s">
        <v>38</v>
      </c>
      <c r="G21" s="54" t="s">
        <v>120</v>
      </c>
      <c r="H21" s="55">
        <v>-137</v>
      </c>
      <c r="I21" s="40">
        <f t="shared" si="0"/>
        <v>135</v>
      </c>
    </row>
    <row r="22" spans="1:9" ht="63.75" customHeight="1">
      <c r="A22" s="79"/>
      <c r="B22" s="53"/>
      <c r="C22" s="54"/>
      <c r="D22" s="42"/>
      <c r="E22" s="79" t="s">
        <v>26</v>
      </c>
      <c r="F22" s="53" t="s">
        <v>27</v>
      </c>
      <c r="G22" s="54" t="s">
        <v>101</v>
      </c>
      <c r="H22" s="55">
        <v>454.8</v>
      </c>
      <c r="I22" s="40">
        <f t="shared" si="0"/>
        <v>454.8</v>
      </c>
    </row>
    <row r="23" spans="1:9" ht="123" customHeight="1">
      <c r="A23" s="52">
        <v>118110</v>
      </c>
      <c r="B23" s="82" t="s">
        <v>30</v>
      </c>
      <c r="C23" s="83" t="s">
        <v>31</v>
      </c>
      <c r="D23" s="42">
        <v>150</v>
      </c>
      <c r="E23" s="52">
        <v>118110</v>
      </c>
      <c r="F23" s="82" t="s">
        <v>30</v>
      </c>
      <c r="G23" s="83" t="s">
        <v>31</v>
      </c>
      <c r="H23" s="55">
        <v>125</v>
      </c>
      <c r="I23" s="40">
        <f t="shared" si="0"/>
        <v>275</v>
      </c>
    </row>
    <row r="24" spans="1:9" ht="57" customHeight="1">
      <c r="A24" s="63" t="s">
        <v>32</v>
      </c>
      <c r="B24" s="49" t="s">
        <v>21</v>
      </c>
      <c r="C24" s="50"/>
      <c r="D24" s="37">
        <v>23764.3</v>
      </c>
      <c r="E24" s="63" t="s">
        <v>32</v>
      </c>
      <c r="F24" s="49" t="s">
        <v>21</v>
      </c>
      <c r="G24" s="50"/>
      <c r="H24" s="39">
        <f>H25</f>
        <v>220</v>
      </c>
      <c r="I24" s="117">
        <f t="shared" si="0"/>
        <v>23984.3</v>
      </c>
    </row>
    <row r="25" spans="1:9" ht="109.5" customHeight="1">
      <c r="A25" s="75" t="s">
        <v>35</v>
      </c>
      <c r="B25" s="72" t="s">
        <v>33</v>
      </c>
      <c r="C25" s="54" t="s">
        <v>34</v>
      </c>
      <c r="D25" s="76">
        <v>500</v>
      </c>
      <c r="E25" s="75" t="s">
        <v>35</v>
      </c>
      <c r="F25" s="72" t="s">
        <v>33</v>
      </c>
      <c r="G25" s="54" t="s">
        <v>34</v>
      </c>
      <c r="H25" s="55">
        <v>220</v>
      </c>
      <c r="I25" s="40">
        <f t="shared" si="0"/>
        <v>720</v>
      </c>
    </row>
    <row r="26" spans="1:9" ht="65.25" customHeight="1" hidden="1">
      <c r="A26" s="84"/>
      <c r="B26" s="85"/>
      <c r="C26" s="57"/>
      <c r="D26" s="87"/>
      <c r="E26" s="84"/>
      <c r="F26" s="85"/>
      <c r="G26" s="57"/>
      <c r="H26" s="39"/>
      <c r="I26" s="90">
        <f t="shared" si="0"/>
        <v>0</v>
      </c>
    </row>
    <row r="27" spans="1:9" ht="101.25" customHeight="1" hidden="1">
      <c r="A27" s="56"/>
      <c r="B27" s="88"/>
      <c r="C27" s="54"/>
      <c r="D27" s="42"/>
      <c r="E27" s="56"/>
      <c r="F27" s="88"/>
      <c r="G27" s="54"/>
      <c r="H27" s="55"/>
      <c r="I27" s="40">
        <f t="shared" si="0"/>
        <v>0</v>
      </c>
    </row>
    <row r="28" spans="1:9" ht="75.75" customHeight="1">
      <c r="A28" s="80" t="s">
        <v>40</v>
      </c>
      <c r="B28" s="89" t="s">
        <v>41</v>
      </c>
      <c r="C28" s="36"/>
      <c r="D28" s="87">
        <v>31586.249</v>
      </c>
      <c r="E28" s="80" t="s">
        <v>40</v>
      </c>
      <c r="F28" s="89" t="s">
        <v>41</v>
      </c>
      <c r="G28" s="38"/>
      <c r="H28" s="118">
        <f>SUM(H29:H46)</f>
        <v>2834.6</v>
      </c>
      <c r="I28" s="117">
        <f t="shared" si="0"/>
        <v>34420.849</v>
      </c>
    </row>
    <row r="29" spans="1:9" ht="75.75" customHeight="1">
      <c r="A29" s="91" t="s">
        <v>42</v>
      </c>
      <c r="B29" s="72" t="s">
        <v>43</v>
      </c>
      <c r="C29" s="57" t="s">
        <v>58</v>
      </c>
      <c r="D29" s="86">
        <v>400</v>
      </c>
      <c r="E29" s="91" t="s">
        <v>42</v>
      </c>
      <c r="F29" s="72" t="s">
        <v>43</v>
      </c>
      <c r="G29" s="57" t="s">
        <v>58</v>
      </c>
      <c r="H29" s="55">
        <v>-87</v>
      </c>
      <c r="I29" s="40">
        <f t="shared" si="0"/>
        <v>313</v>
      </c>
    </row>
    <row r="30" spans="1:9" ht="75.75" customHeight="1">
      <c r="A30" s="91"/>
      <c r="B30" s="72"/>
      <c r="C30" s="36"/>
      <c r="D30" s="87"/>
      <c r="E30" s="91" t="s">
        <v>42</v>
      </c>
      <c r="F30" s="72" t="s">
        <v>43</v>
      </c>
      <c r="G30" s="57" t="s">
        <v>59</v>
      </c>
      <c r="H30" s="55">
        <v>87</v>
      </c>
      <c r="I30" s="40">
        <f t="shared" si="0"/>
        <v>87</v>
      </c>
    </row>
    <row r="31" spans="1:9" ht="63" customHeight="1">
      <c r="A31" s="91" t="s">
        <v>42</v>
      </c>
      <c r="B31" s="72" t="s">
        <v>43</v>
      </c>
      <c r="C31" s="57" t="s">
        <v>44</v>
      </c>
      <c r="D31" s="42">
        <v>60</v>
      </c>
      <c r="E31" s="91" t="s">
        <v>42</v>
      </c>
      <c r="F31" s="72" t="s">
        <v>43</v>
      </c>
      <c r="G31" s="57" t="s">
        <v>44</v>
      </c>
      <c r="H31" s="55">
        <v>22</v>
      </c>
      <c r="I31" s="40">
        <f t="shared" si="0"/>
        <v>82</v>
      </c>
    </row>
    <row r="32" spans="1:9" ht="54.75" customHeight="1">
      <c r="A32" s="91" t="s">
        <v>42</v>
      </c>
      <c r="B32" s="72" t="s">
        <v>43</v>
      </c>
      <c r="C32" s="57" t="s">
        <v>45</v>
      </c>
      <c r="D32" s="42">
        <v>210</v>
      </c>
      <c r="E32" s="91" t="s">
        <v>42</v>
      </c>
      <c r="F32" s="72" t="s">
        <v>43</v>
      </c>
      <c r="G32" s="57" t="s">
        <v>45</v>
      </c>
      <c r="H32" s="55">
        <v>30</v>
      </c>
      <c r="I32" s="40">
        <f t="shared" si="0"/>
        <v>240</v>
      </c>
    </row>
    <row r="33" spans="1:9" ht="63.75" customHeight="1">
      <c r="A33" s="91" t="s">
        <v>42</v>
      </c>
      <c r="B33" s="72" t="s">
        <v>43</v>
      </c>
      <c r="C33" s="57" t="s">
        <v>46</v>
      </c>
      <c r="D33" s="60">
        <v>170</v>
      </c>
      <c r="E33" s="91" t="s">
        <v>42</v>
      </c>
      <c r="F33" s="72" t="s">
        <v>43</v>
      </c>
      <c r="G33" s="57" t="s">
        <v>46</v>
      </c>
      <c r="H33" s="61">
        <v>10.8</v>
      </c>
      <c r="I33" s="62">
        <f t="shared" si="0"/>
        <v>180.8</v>
      </c>
    </row>
    <row r="34" spans="1:9" ht="75.75" customHeight="1">
      <c r="A34" s="91" t="s">
        <v>42</v>
      </c>
      <c r="B34" s="72" t="s">
        <v>43</v>
      </c>
      <c r="C34" s="57" t="s">
        <v>47</v>
      </c>
      <c r="D34" s="60">
        <v>72</v>
      </c>
      <c r="E34" s="91" t="s">
        <v>42</v>
      </c>
      <c r="F34" s="72" t="s">
        <v>43</v>
      </c>
      <c r="G34" s="57" t="s">
        <v>47</v>
      </c>
      <c r="H34" s="61">
        <v>200</v>
      </c>
      <c r="I34" s="62">
        <f t="shared" si="0"/>
        <v>272</v>
      </c>
    </row>
    <row r="35" spans="1:9" ht="61.5" customHeight="1">
      <c r="A35" s="91" t="s">
        <v>42</v>
      </c>
      <c r="B35" s="72" t="s">
        <v>43</v>
      </c>
      <c r="C35" s="57" t="s">
        <v>48</v>
      </c>
      <c r="D35" s="60">
        <v>200</v>
      </c>
      <c r="E35" s="91" t="s">
        <v>42</v>
      </c>
      <c r="F35" s="72" t="s">
        <v>43</v>
      </c>
      <c r="G35" s="57" t="s">
        <v>48</v>
      </c>
      <c r="H35" s="61">
        <v>142</v>
      </c>
      <c r="I35" s="62">
        <f t="shared" si="0"/>
        <v>342</v>
      </c>
    </row>
    <row r="36" spans="1:9" ht="66.75" customHeight="1">
      <c r="A36" s="91" t="s">
        <v>42</v>
      </c>
      <c r="B36" s="72" t="s">
        <v>43</v>
      </c>
      <c r="C36" s="57" t="s">
        <v>49</v>
      </c>
      <c r="D36" s="92">
        <v>380</v>
      </c>
      <c r="E36" s="91" t="s">
        <v>42</v>
      </c>
      <c r="F36" s="72" t="s">
        <v>43</v>
      </c>
      <c r="G36" s="57" t="s">
        <v>49</v>
      </c>
      <c r="H36" s="61">
        <v>147</v>
      </c>
      <c r="I36" s="62">
        <f t="shared" si="0"/>
        <v>527</v>
      </c>
    </row>
    <row r="37" spans="1:9" ht="64.5" customHeight="1">
      <c r="A37" s="91" t="s">
        <v>42</v>
      </c>
      <c r="B37" s="72" t="s">
        <v>43</v>
      </c>
      <c r="C37" s="57" t="s">
        <v>50</v>
      </c>
      <c r="D37" s="60">
        <v>270</v>
      </c>
      <c r="E37" s="91" t="s">
        <v>42</v>
      </c>
      <c r="F37" s="72" t="s">
        <v>43</v>
      </c>
      <c r="G37" s="57" t="s">
        <v>50</v>
      </c>
      <c r="H37" s="61">
        <v>150</v>
      </c>
      <c r="I37" s="62">
        <f t="shared" si="0"/>
        <v>420</v>
      </c>
    </row>
    <row r="38" spans="1:9" ht="148.5" customHeight="1">
      <c r="A38" s="93" t="s">
        <v>51</v>
      </c>
      <c r="B38" s="72" t="s">
        <v>19</v>
      </c>
      <c r="C38" s="57" t="s">
        <v>52</v>
      </c>
      <c r="D38" s="60">
        <v>300</v>
      </c>
      <c r="E38" s="93" t="s">
        <v>51</v>
      </c>
      <c r="F38" s="72" t="s">
        <v>19</v>
      </c>
      <c r="G38" s="57" t="s">
        <v>52</v>
      </c>
      <c r="H38" s="61">
        <v>387.8</v>
      </c>
      <c r="I38" s="62">
        <f t="shared" si="0"/>
        <v>687.8</v>
      </c>
    </row>
    <row r="39" spans="1:9" ht="137.25" customHeight="1">
      <c r="A39" s="93" t="s">
        <v>51</v>
      </c>
      <c r="B39" s="72" t="s">
        <v>19</v>
      </c>
      <c r="C39" s="57" t="s">
        <v>53</v>
      </c>
      <c r="D39" s="60">
        <v>300</v>
      </c>
      <c r="E39" s="93" t="s">
        <v>51</v>
      </c>
      <c r="F39" s="72" t="s">
        <v>19</v>
      </c>
      <c r="G39" s="57" t="s">
        <v>53</v>
      </c>
      <c r="H39" s="61">
        <v>180</v>
      </c>
      <c r="I39" s="62">
        <f t="shared" si="0"/>
        <v>480</v>
      </c>
    </row>
    <row r="40" spans="1:9" ht="189.75" customHeight="1">
      <c r="A40" s="93" t="s">
        <v>51</v>
      </c>
      <c r="B40" s="72" t="s">
        <v>19</v>
      </c>
      <c r="C40" s="57" t="s">
        <v>54</v>
      </c>
      <c r="D40" s="60">
        <v>185</v>
      </c>
      <c r="E40" s="93" t="s">
        <v>51</v>
      </c>
      <c r="F40" s="72" t="s">
        <v>19</v>
      </c>
      <c r="G40" s="57" t="s">
        <v>54</v>
      </c>
      <c r="H40" s="61">
        <v>140</v>
      </c>
      <c r="I40" s="62">
        <f t="shared" si="0"/>
        <v>325</v>
      </c>
    </row>
    <row r="41" spans="1:9" ht="156.75" customHeight="1">
      <c r="A41" s="93"/>
      <c r="B41" s="72"/>
      <c r="C41" s="57"/>
      <c r="D41" s="60"/>
      <c r="E41" s="93" t="s">
        <v>51</v>
      </c>
      <c r="F41" s="72" t="s">
        <v>19</v>
      </c>
      <c r="G41" s="57" t="s">
        <v>103</v>
      </c>
      <c r="H41" s="61">
        <v>195</v>
      </c>
      <c r="I41" s="62">
        <f t="shared" si="0"/>
        <v>195</v>
      </c>
    </row>
    <row r="42" spans="1:9" ht="141.75" customHeight="1">
      <c r="A42" s="58" t="s">
        <v>51</v>
      </c>
      <c r="B42" s="72" t="s">
        <v>19</v>
      </c>
      <c r="C42" s="57" t="s">
        <v>55</v>
      </c>
      <c r="D42" s="60">
        <v>1480</v>
      </c>
      <c r="E42" s="58" t="s">
        <v>51</v>
      </c>
      <c r="F42" s="72" t="s">
        <v>19</v>
      </c>
      <c r="G42" s="57" t="s">
        <v>55</v>
      </c>
      <c r="H42" s="61">
        <v>400</v>
      </c>
      <c r="I42" s="62">
        <f t="shared" si="0"/>
        <v>1880</v>
      </c>
    </row>
    <row r="43" spans="1:9" ht="135.75" customHeight="1">
      <c r="A43" s="93" t="s">
        <v>51</v>
      </c>
      <c r="B43" s="72" t="s">
        <v>19</v>
      </c>
      <c r="C43" s="57" t="s">
        <v>56</v>
      </c>
      <c r="D43" s="60">
        <v>250</v>
      </c>
      <c r="E43" s="93" t="s">
        <v>51</v>
      </c>
      <c r="F43" s="72" t="s">
        <v>19</v>
      </c>
      <c r="G43" s="57" t="s">
        <v>56</v>
      </c>
      <c r="H43" s="61">
        <v>250</v>
      </c>
      <c r="I43" s="62">
        <f t="shared" si="0"/>
        <v>500</v>
      </c>
    </row>
    <row r="44" spans="1:9" ht="137.25" customHeight="1">
      <c r="A44" s="93" t="s">
        <v>51</v>
      </c>
      <c r="B44" s="72" t="s">
        <v>19</v>
      </c>
      <c r="C44" s="57" t="s">
        <v>57</v>
      </c>
      <c r="D44" s="60">
        <v>250</v>
      </c>
      <c r="E44" s="93" t="s">
        <v>51</v>
      </c>
      <c r="F44" s="72" t="s">
        <v>19</v>
      </c>
      <c r="G44" s="57" t="s">
        <v>57</v>
      </c>
      <c r="H44" s="61">
        <v>295</v>
      </c>
      <c r="I44" s="62">
        <f t="shared" si="0"/>
        <v>545</v>
      </c>
    </row>
    <row r="45" spans="1:9" ht="137.25" customHeight="1">
      <c r="A45" s="93" t="s">
        <v>51</v>
      </c>
      <c r="B45" s="72" t="s">
        <v>19</v>
      </c>
      <c r="C45" s="57" t="s">
        <v>107</v>
      </c>
      <c r="D45" s="60">
        <v>150</v>
      </c>
      <c r="E45" s="93" t="s">
        <v>51</v>
      </c>
      <c r="F45" s="72" t="s">
        <v>19</v>
      </c>
      <c r="G45" s="57" t="s">
        <v>107</v>
      </c>
      <c r="H45" s="61">
        <v>200</v>
      </c>
      <c r="I45" s="62">
        <f t="shared" si="0"/>
        <v>350</v>
      </c>
    </row>
    <row r="46" spans="1:9" ht="137.25" customHeight="1">
      <c r="A46" s="93" t="s">
        <v>109</v>
      </c>
      <c r="B46" s="105" t="s">
        <v>108</v>
      </c>
      <c r="C46" s="57" t="s">
        <v>110</v>
      </c>
      <c r="D46" s="60">
        <v>140</v>
      </c>
      <c r="E46" s="93" t="s">
        <v>109</v>
      </c>
      <c r="F46" s="105" t="s">
        <v>108</v>
      </c>
      <c r="G46" s="57" t="s">
        <v>110</v>
      </c>
      <c r="H46" s="61">
        <v>85</v>
      </c>
      <c r="I46" s="62">
        <f t="shared" si="0"/>
        <v>225</v>
      </c>
    </row>
    <row r="47" spans="1:9" ht="75" customHeight="1">
      <c r="A47" s="94">
        <v>1110000</v>
      </c>
      <c r="B47" s="85" t="s">
        <v>60</v>
      </c>
      <c r="C47" s="59"/>
      <c r="D47" s="95">
        <v>52164.014</v>
      </c>
      <c r="E47" s="94">
        <v>1110000</v>
      </c>
      <c r="F47" s="85" t="s">
        <v>60</v>
      </c>
      <c r="G47" s="59"/>
      <c r="H47" s="71">
        <f>SUM(H48:H55)</f>
        <v>-9038.2</v>
      </c>
      <c r="I47" s="96">
        <f t="shared" si="0"/>
        <v>43125.814</v>
      </c>
    </row>
    <row r="48" spans="1:9" ht="75" customHeight="1">
      <c r="A48" s="106">
        <v>1113241</v>
      </c>
      <c r="B48" s="107" t="s">
        <v>111</v>
      </c>
      <c r="C48" s="59" t="s">
        <v>112</v>
      </c>
      <c r="D48" s="126">
        <v>100</v>
      </c>
      <c r="E48" s="106">
        <v>1113241</v>
      </c>
      <c r="F48" s="107" t="s">
        <v>111</v>
      </c>
      <c r="G48" s="59" t="s">
        <v>128</v>
      </c>
      <c r="H48" s="61">
        <v>250</v>
      </c>
      <c r="I48" s="96">
        <f t="shared" si="0"/>
        <v>350</v>
      </c>
    </row>
    <row r="49" spans="1:9" ht="75" customHeight="1">
      <c r="A49" s="93" t="s">
        <v>61</v>
      </c>
      <c r="B49" s="68" t="s">
        <v>20</v>
      </c>
      <c r="C49" s="59" t="s">
        <v>62</v>
      </c>
      <c r="D49" s="60">
        <v>13000</v>
      </c>
      <c r="E49" s="93" t="s">
        <v>61</v>
      </c>
      <c r="F49" s="68" t="s">
        <v>20</v>
      </c>
      <c r="G49" s="59" t="s">
        <v>62</v>
      </c>
      <c r="H49" s="61">
        <v>-10070.2</v>
      </c>
      <c r="I49" s="62">
        <f t="shared" si="0"/>
        <v>2929.7999999999993</v>
      </c>
    </row>
    <row r="50" spans="1:9" ht="75" customHeight="1">
      <c r="A50" s="93" t="s">
        <v>61</v>
      </c>
      <c r="B50" s="68" t="s">
        <v>20</v>
      </c>
      <c r="C50" s="59" t="s">
        <v>123</v>
      </c>
      <c r="D50" s="60">
        <v>930</v>
      </c>
      <c r="E50" s="93" t="s">
        <v>61</v>
      </c>
      <c r="F50" s="68" t="s">
        <v>20</v>
      </c>
      <c r="G50" s="59" t="s">
        <v>123</v>
      </c>
      <c r="H50" s="61">
        <v>180</v>
      </c>
      <c r="I50" s="62">
        <f t="shared" si="0"/>
        <v>1110</v>
      </c>
    </row>
    <row r="51" spans="1:9" ht="84.75" customHeight="1">
      <c r="A51" s="65"/>
      <c r="B51" s="72"/>
      <c r="C51" s="59"/>
      <c r="D51" s="60"/>
      <c r="E51" s="93" t="s">
        <v>61</v>
      </c>
      <c r="F51" s="68" t="s">
        <v>20</v>
      </c>
      <c r="G51" s="59" t="s">
        <v>63</v>
      </c>
      <c r="H51" s="61">
        <v>180</v>
      </c>
      <c r="I51" s="62">
        <f t="shared" si="0"/>
        <v>180</v>
      </c>
    </row>
    <row r="52" spans="1:9" ht="141.75" customHeight="1">
      <c r="A52" s="65"/>
      <c r="B52" s="72"/>
      <c r="C52" s="59"/>
      <c r="D52" s="60"/>
      <c r="E52" s="93" t="s">
        <v>61</v>
      </c>
      <c r="F52" s="68" t="s">
        <v>20</v>
      </c>
      <c r="G52" s="59" t="s">
        <v>64</v>
      </c>
      <c r="H52" s="61">
        <v>100</v>
      </c>
      <c r="I52" s="62">
        <f aca="true" t="shared" si="1" ref="I52:I83">D52+H52</f>
        <v>100</v>
      </c>
    </row>
    <row r="53" spans="1:9" ht="63.75" customHeight="1">
      <c r="A53" s="65"/>
      <c r="B53" s="66"/>
      <c r="C53" s="68"/>
      <c r="D53" s="60"/>
      <c r="E53" s="93" t="s">
        <v>61</v>
      </c>
      <c r="F53" s="68" t="s">
        <v>20</v>
      </c>
      <c r="G53" s="68" t="s">
        <v>65</v>
      </c>
      <c r="H53" s="61">
        <v>22</v>
      </c>
      <c r="I53" s="62">
        <f t="shared" si="1"/>
        <v>22</v>
      </c>
    </row>
    <row r="54" spans="1:9" ht="63.75" customHeight="1">
      <c r="A54" s="65" t="s">
        <v>124</v>
      </c>
      <c r="B54" s="66" t="s">
        <v>125</v>
      </c>
      <c r="C54" s="68" t="s">
        <v>126</v>
      </c>
      <c r="D54" s="120">
        <v>106.514</v>
      </c>
      <c r="E54" s="93" t="s">
        <v>124</v>
      </c>
      <c r="F54" s="68" t="s">
        <v>125</v>
      </c>
      <c r="G54" s="68" t="s">
        <v>126</v>
      </c>
      <c r="H54" s="121">
        <v>-106.514</v>
      </c>
      <c r="I54" s="62">
        <f t="shared" si="1"/>
        <v>0</v>
      </c>
    </row>
    <row r="55" spans="1:9" ht="63.75" customHeight="1">
      <c r="A55" s="65"/>
      <c r="B55" s="66"/>
      <c r="C55" s="68"/>
      <c r="D55" s="60"/>
      <c r="E55" s="93" t="s">
        <v>124</v>
      </c>
      <c r="F55" s="68" t="s">
        <v>125</v>
      </c>
      <c r="G55" s="68" t="s">
        <v>127</v>
      </c>
      <c r="H55" s="121">
        <v>406.514</v>
      </c>
      <c r="I55" s="62">
        <f t="shared" si="1"/>
        <v>406.514</v>
      </c>
    </row>
    <row r="56" spans="1:9" ht="144.75" customHeight="1">
      <c r="A56" s="84" t="s">
        <v>36</v>
      </c>
      <c r="B56" s="85" t="s">
        <v>37</v>
      </c>
      <c r="C56" s="68"/>
      <c r="D56" s="95">
        <v>2186.344</v>
      </c>
      <c r="E56" s="84" t="s">
        <v>36</v>
      </c>
      <c r="F56" s="85" t="s">
        <v>37</v>
      </c>
      <c r="G56" s="68"/>
      <c r="H56" s="113">
        <f>SUM(H58+H57)</f>
        <v>6983.16</v>
      </c>
      <c r="I56" s="96">
        <f t="shared" si="1"/>
        <v>9169.504</v>
      </c>
    </row>
    <row r="57" spans="1:9" ht="144.75" customHeight="1">
      <c r="A57" s="123" t="s">
        <v>129</v>
      </c>
      <c r="B57" s="107" t="s">
        <v>38</v>
      </c>
      <c r="C57" s="68" t="s">
        <v>39</v>
      </c>
      <c r="D57" s="126">
        <v>60</v>
      </c>
      <c r="E57" s="123" t="s">
        <v>129</v>
      </c>
      <c r="F57" s="107" t="s">
        <v>38</v>
      </c>
      <c r="G57" s="122" t="s">
        <v>39</v>
      </c>
      <c r="H57" s="115">
        <v>60</v>
      </c>
      <c r="I57" s="96">
        <f t="shared" si="1"/>
        <v>120</v>
      </c>
    </row>
    <row r="58" spans="1:9" ht="144.75" customHeight="1">
      <c r="A58" s="65"/>
      <c r="B58" s="66"/>
      <c r="C58" s="68"/>
      <c r="D58" s="60"/>
      <c r="E58" s="103" t="s">
        <v>117</v>
      </c>
      <c r="F58" s="111" t="s">
        <v>118</v>
      </c>
      <c r="G58" s="112" t="s">
        <v>119</v>
      </c>
      <c r="H58" s="115">
        <v>6923.16</v>
      </c>
      <c r="I58" s="96">
        <f t="shared" si="1"/>
        <v>6923.16</v>
      </c>
    </row>
    <row r="59" spans="1:9" ht="57.75" customHeight="1">
      <c r="A59" s="69" t="s">
        <v>66</v>
      </c>
      <c r="B59" s="64" t="s">
        <v>22</v>
      </c>
      <c r="C59" s="59"/>
      <c r="D59" s="51">
        <v>12351.3</v>
      </c>
      <c r="E59" s="103"/>
      <c r="F59" s="64" t="s">
        <v>22</v>
      </c>
      <c r="G59" s="68"/>
      <c r="H59" s="71">
        <f>SUM(H60:H62)</f>
        <v>961</v>
      </c>
      <c r="I59" s="62">
        <f t="shared" si="1"/>
        <v>13312.3</v>
      </c>
    </row>
    <row r="60" spans="1:9" ht="78" customHeight="1">
      <c r="A60" s="69"/>
      <c r="B60" s="64"/>
      <c r="C60" s="59"/>
      <c r="D60" s="51"/>
      <c r="E60" s="58" t="s">
        <v>66</v>
      </c>
      <c r="F60" s="70" t="s">
        <v>67</v>
      </c>
      <c r="G60" s="68" t="s">
        <v>113</v>
      </c>
      <c r="H60" s="61">
        <v>180</v>
      </c>
      <c r="I60" s="62">
        <f t="shared" si="1"/>
        <v>180</v>
      </c>
    </row>
    <row r="61" spans="1:9" ht="78" customHeight="1">
      <c r="A61" s="69"/>
      <c r="B61" s="64"/>
      <c r="C61" s="59"/>
      <c r="D61" s="51"/>
      <c r="E61" s="58" t="s">
        <v>68</v>
      </c>
      <c r="F61" s="70" t="s">
        <v>67</v>
      </c>
      <c r="G61" s="54" t="s">
        <v>69</v>
      </c>
      <c r="H61" s="61">
        <v>250</v>
      </c>
      <c r="I61" s="62">
        <f t="shared" si="1"/>
        <v>250</v>
      </c>
    </row>
    <row r="62" spans="1:9" ht="105.75" customHeight="1">
      <c r="A62" s="65"/>
      <c r="B62" s="73"/>
      <c r="C62" s="59"/>
      <c r="D62" s="60"/>
      <c r="E62" s="58" t="s">
        <v>68</v>
      </c>
      <c r="F62" s="72" t="s">
        <v>71</v>
      </c>
      <c r="G62" s="59" t="s">
        <v>72</v>
      </c>
      <c r="H62" s="61">
        <v>531</v>
      </c>
      <c r="I62" s="62">
        <f t="shared" si="1"/>
        <v>531</v>
      </c>
    </row>
    <row r="63" spans="1:9" ht="94.5" customHeight="1">
      <c r="A63" s="69" t="s">
        <v>73</v>
      </c>
      <c r="B63" s="85" t="s">
        <v>23</v>
      </c>
      <c r="C63" s="59"/>
      <c r="D63" s="51">
        <v>1475.2</v>
      </c>
      <c r="E63" s="58" t="s">
        <v>70</v>
      </c>
      <c r="F63" s="85" t="s">
        <v>23</v>
      </c>
      <c r="G63" s="59"/>
      <c r="H63" s="71">
        <f>SUM(H64:H65)</f>
        <v>640</v>
      </c>
      <c r="I63" s="62">
        <f t="shared" si="1"/>
        <v>2115.2</v>
      </c>
    </row>
    <row r="64" spans="1:9" ht="80.25" customHeight="1">
      <c r="A64" s="58" t="s">
        <v>74</v>
      </c>
      <c r="B64" s="97" t="s">
        <v>75</v>
      </c>
      <c r="C64" s="98" t="s">
        <v>76</v>
      </c>
      <c r="D64" s="99">
        <v>130</v>
      </c>
      <c r="E64" s="69" t="s">
        <v>73</v>
      </c>
      <c r="F64" s="97" t="s">
        <v>75</v>
      </c>
      <c r="G64" s="98" t="s">
        <v>76</v>
      </c>
      <c r="H64" s="99">
        <v>610</v>
      </c>
      <c r="I64" s="62">
        <f t="shared" si="1"/>
        <v>740</v>
      </c>
    </row>
    <row r="65" spans="1:9" ht="86.25" customHeight="1">
      <c r="A65" s="65"/>
      <c r="B65" s="66"/>
      <c r="C65" s="59"/>
      <c r="D65" s="60"/>
      <c r="E65" s="58" t="s">
        <v>74</v>
      </c>
      <c r="F65" s="97" t="s">
        <v>75</v>
      </c>
      <c r="G65" s="67" t="s">
        <v>102</v>
      </c>
      <c r="H65" s="61">
        <v>30</v>
      </c>
      <c r="I65" s="62">
        <f t="shared" si="1"/>
        <v>30</v>
      </c>
    </row>
    <row r="66" spans="1:9" ht="99" customHeight="1">
      <c r="A66" s="101" t="s">
        <v>81</v>
      </c>
      <c r="B66" s="102" t="s">
        <v>82</v>
      </c>
      <c r="C66" s="50"/>
      <c r="D66" s="51">
        <v>212980.4</v>
      </c>
      <c r="E66" s="58" t="s">
        <v>74</v>
      </c>
      <c r="F66" s="102" t="s">
        <v>82</v>
      </c>
      <c r="G66" s="67"/>
      <c r="H66" s="71">
        <f>SUM(H67:H80)</f>
        <v>16152.8</v>
      </c>
      <c r="I66" s="119">
        <f t="shared" si="1"/>
        <v>229133.19999999998</v>
      </c>
    </row>
    <row r="67" spans="1:9" ht="87.75" customHeight="1">
      <c r="A67" s="103" t="s">
        <v>83</v>
      </c>
      <c r="B67" s="74" t="s">
        <v>84</v>
      </c>
      <c r="C67" s="54" t="s">
        <v>85</v>
      </c>
      <c r="D67" s="42">
        <v>3700</v>
      </c>
      <c r="E67" s="101" t="s">
        <v>81</v>
      </c>
      <c r="F67" s="74" t="s">
        <v>84</v>
      </c>
      <c r="G67" s="54" t="s">
        <v>85</v>
      </c>
      <c r="H67" s="60">
        <v>-2400</v>
      </c>
      <c r="I67" s="78">
        <f t="shared" si="1"/>
        <v>1300</v>
      </c>
    </row>
    <row r="68" spans="1:9" ht="107.25" customHeight="1">
      <c r="A68" s="103" t="s">
        <v>83</v>
      </c>
      <c r="B68" s="74" t="s">
        <v>84</v>
      </c>
      <c r="C68" s="54" t="s">
        <v>86</v>
      </c>
      <c r="D68" s="42">
        <v>200</v>
      </c>
      <c r="E68" s="103" t="s">
        <v>83</v>
      </c>
      <c r="F68" s="74" t="s">
        <v>84</v>
      </c>
      <c r="G68" s="54" t="s">
        <v>86</v>
      </c>
      <c r="H68" s="60">
        <v>-200</v>
      </c>
      <c r="I68" s="78">
        <f t="shared" si="1"/>
        <v>0</v>
      </c>
    </row>
    <row r="69" spans="1:9" ht="90" customHeight="1">
      <c r="A69" s="103" t="s">
        <v>83</v>
      </c>
      <c r="B69" s="74" t="s">
        <v>84</v>
      </c>
      <c r="C69" s="54" t="s">
        <v>87</v>
      </c>
      <c r="D69" s="77">
        <v>200</v>
      </c>
      <c r="E69" s="103" t="s">
        <v>83</v>
      </c>
      <c r="F69" s="74" t="s">
        <v>84</v>
      </c>
      <c r="G69" s="54" t="s">
        <v>87</v>
      </c>
      <c r="H69" s="60">
        <v>-200</v>
      </c>
      <c r="I69" s="78">
        <f t="shared" si="1"/>
        <v>0</v>
      </c>
    </row>
    <row r="70" spans="1:9" ht="105.75" customHeight="1">
      <c r="A70" s="103" t="s">
        <v>83</v>
      </c>
      <c r="B70" s="74" t="s">
        <v>84</v>
      </c>
      <c r="C70" s="54" t="s">
        <v>88</v>
      </c>
      <c r="D70" s="77">
        <v>47966.8</v>
      </c>
      <c r="E70" s="103" t="s">
        <v>83</v>
      </c>
      <c r="F70" s="74" t="s">
        <v>84</v>
      </c>
      <c r="G70" s="54" t="s">
        <v>88</v>
      </c>
      <c r="H70" s="60">
        <v>-1300</v>
      </c>
      <c r="I70" s="78">
        <f t="shared" si="1"/>
        <v>46666.8</v>
      </c>
    </row>
    <row r="71" spans="1:9" ht="207.75" customHeight="1">
      <c r="A71" s="103" t="s">
        <v>89</v>
      </c>
      <c r="B71" s="74" t="s">
        <v>90</v>
      </c>
      <c r="C71" s="54" t="s">
        <v>91</v>
      </c>
      <c r="D71" s="77">
        <v>2000</v>
      </c>
      <c r="E71" s="103" t="s">
        <v>83</v>
      </c>
      <c r="F71" s="74" t="s">
        <v>90</v>
      </c>
      <c r="G71" s="54" t="s">
        <v>91</v>
      </c>
      <c r="H71" s="77">
        <v>-2000</v>
      </c>
      <c r="I71" s="78">
        <f t="shared" si="1"/>
        <v>0</v>
      </c>
    </row>
    <row r="72" spans="1:9" ht="114" customHeight="1">
      <c r="A72" s="103"/>
      <c r="B72" s="74"/>
      <c r="C72" s="54"/>
      <c r="D72" s="77"/>
      <c r="E72" s="103" t="s">
        <v>89</v>
      </c>
      <c r="F72" s="74" t="s">
        <v>84</v>
      </c>
      <c r="G72" s="54" t="s">
        <v>91</v>
      </c>
      <c r="H72" s="77">
        <v>2000</v>
      </c>
      <c r="I72" s="78">
        <f t="shared" si="1"/>
        <v>2000</v>
      </c>
    </row>
    <row r="73" spans="1:9" ht="95.25" customHeight="1">
      <c r="A73" s="103" t="s">
        <v>83</v>
      </c>
      <c r="B73" s="74" t="s">
        <v>84</v>
      </c>
      <c r="C73" s="54" t="s">
        <v>104</v>
      </c>
      <c r="D73" s="77">
        <v>1000</v>
      </c>
      <c r="E73" s="103" t="s">
        <v>83</v>
      </c>
      <c r="F73" s="74" t="s">
        <v>84</v>
      </c>
      <c r="G73" s="54" t="s">
        <v>104</v>
      </c>
      <c r="H73" s="77">
        <v>-617</v>
      </c>
      <c r="I73" s="78">
        <f t="shared" si="1"/>
        <v>383</v>
      </c>
    </row>
    <row r="74" spans="1:9" ht="95.25" customHeight="1">
      <c r="A74" s="103"/>
      <c r="B74" s="74"/>
      <c r="C74" s="54"/>
      <c r="D74" s="77"/>
      <c r="E74" s="103" t="s">
        <v>83</v>
      </c>
      <c r="F74" s="74" t="s">
        <v>90</v>
      </c>
      <c r="G74" s="54" t="s">
        <v>105</v>
      </c>
      <c r="H74" s="77">
        <v>617</v>
      </c>
      <c r="I74" s="78">
        <f t="shared" si="1"/>
        <v>617</v>
      </c>
    </row>
    <row r="75" spans="1:9" ht="95.25" customHeight="1">
      <c r="A75" s="104" t="s">
        <v>92</v>
      </c>
      <c r="B75" s="105" t="s">
        <v>93</v>
      </c>
      <c r="C75" s="59" t="s">
        <v>95</v>
      </c>
      <c r="D75" s="77">
        <v>63</v>
      </c>
      <c r="E75" s="103" t="s">
        <v>89</v>
      </c>
      <c r="F75" s="105" t="s">
        <v>93</v>
      </c>
      <c r="G75" s="59" t="s">
        <v>121</v>
      </c>
      <c r="H75" s="77">
        <v>25</v>
      </c>
      <c r="I75" s="78">
        <f t="shared" si="1"/>
        <v>88</v>
      </c>
    </row>
    <row r="76" spans="1:9" ht="133.5" customHeight="1">
      <c r="A76" s="103"/>
      <c r="B76" s="74"/>
      <c r="C76" s="54"/>
      <c r="D76" s="77"/>
      <c r="E76" s="104" t="s">
        <v>92</v>
      </c>
      <c r="F76" s="105" t="s">
        <v>90</v>
      </c>
      <c r="G76" s="59" t="s">
        <v>122</v>
      </c>
      <c r="H76" s="77">
        <v>2475</v>
      </c>
      <c r="I76" s="78">
        <f t="shared" si="1"/>
        <v>2475</v>
      </c>
    </row>
    <row r="77" spans="1:9" ht="102.75" customHeight="1">
      <c r="A77" s="103"/>
      <c r="B77" s="74"/>
      <c r="C77" s="54"/>
      <c r="D77" s="77"/>
      <c r="E77" s="104" t="s">
        <v>94</v>
      </c>
      <c r="F77" s="74" t="s">
        <v>84</v>
      </c>
      <c r="G77" s="54" t="s">
        <v>96</v>
      </c>
      <c r="H77" s="77">
        <v>1300</v>
      </c>
      <c r="I77" s="78">
        <f t="shared" si="1"/>
        <v>1300</v>
      </c>
    </row>
    <row r="78" spans="1:9" ht="133.5" customHeight="1">
      <c r="A78" s="103" t="s">
        <v>83</v>
      </c>
      <c r="B78" s="74" t="s">
        <v>84</v>
      </c>
      <c r="C78" s="54" t="s">
        <v>97</v>
      </c>
      <c r="D78" s="77">
        <v>7000</v>
      </c>
      <c r="E78" s="103" t="s">
        <v>83</v>
      </c>
      <c r="F78" s="74" t="s">
        <v>84</v>
      </c>
      <c r="G78" s="54" t="s">
        <v>97</v>
      </c>
      <c r="H78" s="77">
        <v>905</v>
      </c>
      <c r="I78" s="78">
        <f t="shared" si="1"/>
        <v>7905</v>
      </c>
    </row>
    <row r="79" spans="1:9" ht="121.5" customHeight="1">
      <c r="A79" s="103" t="s">
        <v>83</v>
      </c>
      <c r="B79" s="74" t="s">
        <v>84</v>
      </c>
      <c r="C79" s="54" t="s">
        <v>98</v>
      </c>
      <c r="D79" s="77">
        <v>13090</v>
      </c>
      <c r="E79" s="103" t="s">
        <v>83</v>
      </c>
      <c r="F79" s="74" t="s">
        <v>84</v>
      </c>
      <c r="G79" s="54" t="s">
        <v>98</v>
      </c>
      <c r="H79" s="77">
        <v>4047.8</v>
      </c>
      <c r="I79" s="78">
        <f t="shared" si="1"/>
        <v>17137.8</v>
      </c>
    </row>
    <row r="80" spans="1:9" ht="133.5" customHeight="1">
      <c r="A80" s="58" t="s">
        <v>99</v>
      </c>
      <c r="B80" s="97" t="s">
        <v>20</v>
      </c>
      <c r="C80" s="54" t="s">
        <v>100</v>
      </c>
      <c r="D80" s="60">
        <v>14577</v>
      </c>
      <c r="E80" s="103" t="s">
        <v>83</v>
      </c>
      <c r="F80" s="97" t="s">
        <v>20</v>
      </c>
      <c r="G80" s="54" t="s">
        <v>100</v>
      </c>
      <c r="H80" s="60">
        <v>11500</v>
      </c>
      <c r="I80" s="78">
        <f t="shared" si="1"/>
        <v>26077</v>
      </c>
    </row>
    <row r="81" spans="1:9" ht="109.5" customHeight="1">
      <c r="A81" s="69" t="s">
        <v>115</v>
      </c>
      <c r="B81" s="108" t="s">
        <v>114</v>
      </c>
      <c r="C81" s="83"/>
      <c r="D81" s="51">
        <v>18621.5</v>
      </c>
      <c r="E81" s="58" t="s">
        <v>99</v>
      </c>
      <c r="F81" s="108" t="s">
        <v>114</v>
      </c>
      <c r="G81" s="83"/>
      <c r="H81" s="51">
        <v>137</v>
      </c>
      <c r="I81" s="78">
        <f t="shared" si="1"/>
        <v>18758.5</v>
      </c>
    </row>
    <row r="82" spans="1:9" ht="191.25" customHeight="1">
      <c r="A82" s="58"/>
      <c r="B82" s="97"/>
      <c r="C82" s="83"/>
      <c r="D82" s="60"/>
      <c r="E82" s="69" t="s">
        <v>115</v>
      </c>
      <c r="F82" s="109" t="s">
        <v>20</v>
      </c>
      <c r="G82" s="54" t="s">
        <v>116</v>
      </c>
      <c r="H82" s="60">
        <v>137</v>
      </c>
      <c r="I82" s="78">
        <f t="shared" si="1"/>
        <v>137</v>
      </c>
    </row>
    <row r="83" spans="1:9" ht="111.75" customHeight="1">
      <c r="A83" s="69" t="s">
        <v>77</v>
      </c>
      <c r="B83" s="85" t="s">
        <v>24</v>
      </c>
      <c r="C83" s="98"/>
      <c r="D83" s="51">
        <v>16983.1</v>
      </c>
      <c r="E83" s="110">
        <v>1917670</v>
      </c>
      <c r="F83" s="85" t="s">
        <v>24</v>
      </c>
      <c r="G83" s="98"/>
      <c r="H83" s="71">
        <f>SUM(H84)</f>
        <v>-11500</v>
      </c>
      <c r="I83" s="62">
        <f t="shared" si="1"/>
        <v>5483.0999999999985</v>
      </c>
    </row>
    <row r="84" spans="1:9" ht="85.5" customHeight="1">
      <c r="A84" s="58" t="s">
        <v>78</v>
      </c>
      <c r="B84" s="100" t="s">
        <v>79</v>
      </c>
      <c r="C84" s="54" t="s">
        <v>80</v>
      </c>
      <c r="D84" s="60">
        <v>16883.1</v>
      </c>
      <c r="E84" s="69" t="s">
        <v>77</v>
      </c>
      <c r="F84" s="100" t="s">
        <v>79</v>
      </c>
      <c r="G84" s="54" t="s">
        <v>80</v>
      </c>
      <c r="H84" s="61">
        <v>-11500</v>
      </c>
      <c r="I84" s="62">
        <f>D84+H84</f>
        <v>5383.0999999999985</v>
      </c>
    </row>
    <row r="85" spans="1:9" ht="89.25" customHeight="1">
      <c r="A85" s="43"/>
      <c r="B85" s="44" t="s">
        <v>17</v>
      </c>
      <c r="C85" s="41"/>
      <c r="D85" s="114">
        <v>379330.12</v>
      </c>
      <c r="E85" s="58" t="s">
        <v>78</v>
      </c>
      <c r="F85" s="45"/>
      <c r="G85" s="41"/>
      <c r="H85" s="116">
        <f>H83+H66+H63+H59+H47+H28+H26+H24+H20+H81+H56</f>
        <v>7833.159999999998</v>
      </c>
      <c r="I85" s="117">
        <f>D85+H85</f>
        <v>387163.27999999997</v>
      </c>
    </row>
    <row r="86" spans="1:9" ht="55.5" customHeight="1">
      <c r="A86" s="46"/>
      <c r="B86" s="47" t="s">
        <v>16</v>
      </c>
      <c r="C86" s="48"/>
      <c r="D86" s="47"/>
      <c r="E86" s="124"/>
      <c r="F86" s="47" t="s">
        <v>14</v>
      </c>
      <c r="G86" s="47"/>
      <c r="H86" s="46"/>
      <c r="I86" s="46"/>
    </row>
    <row r="87" spans="1:9" ht="95.25" customHeight="1">
      <c r="A87" s="9"/>
      <c r="C87" s="11"/>
      <c r="E87" s="47"/>
      <c r="I87" s="9"/>
    </row>
    <row r="88" spans="1:4" ht="43.5" customHeight="1">
      <c r="A88" s="9"/>
      <c r="C88" s="11"/>
      <c r="D88" s="7"/>
    </row>
    <row r="89" spans="1:5" ht="24" customHeight="1">
      <c r="A89" s="9"/>
      <c r="C89" s="11"/>
      <c r="E89" s="7"/>
    </row>
    <row r="90" ht="15.75" customHeight="1">
      <c r="C90" s="11"/>
    </row>
    <row r="91" spans="3:4" ht="15.75">
      <c r="C91" s="11"/>
      <c r="D91" s="12"/>
    </row>
    <row r="92" ht="12.75" customHeight="1">
      <c r="C92" s="11"/>
    </row>
    <row r="93" ht="12.75" customHeight="1"/>
    <row r="94" ht="12.75" customHeight="1"/>
    <row r="95" ht="12.75" customHeight="1"/>
  </sheetData>
  <sheetProtection/>
  <mergeCells count="10">
    <mergeCell ref="I11:I13"/>
    <mergeCell ref="C12:C13"/>
    <mergeCell ref="D12:D13"/>
    <mergeCell ref="G12:G13"/>
    <mergeCell ref="H12:H13"/>
    <mergeCell ref="A5:H5"/>
    <mergeCell ref="A7:H7"/>
    <mergeCell ref="A8:H8"/>
    <mergeCell ref="A11:D11"/>
    <mergeCell ref="E11:H11"/>
  </mergeCells>
  <printOptions/>
  <pageMargins left="0.1968503937007874" right="0.1968503937007874" top="0.5511811023622047" bottom="0.354330708661417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d01-Danylyshyn</cp:lastModifiedBy>
  <cp:lastPrinted>2018-07-30T08:49:18Z</cp:lastPrinted>
  <dcterms:created xsi:type="dcterms:W3CDTF">2010-07-12T20:21:48Z</dcterms:created>
  <dcterms:modified xsi:type="dcterms:W3CDTF">2018-07-30T13:42:11Z</dcterms:modified>
  <cp:category/>
  <cp:version/>
  <cp:contentType/>
  <cp:contentStatus/>
</cp:coreProperties>
</file>